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Графики реализации\2025\invest.gosuslugi.ru\"/>
    </mc:Choice>
  </mc:AlternateContent>
  <xr:revisionPtr revIDLastSave="0" documentId="13_ncr:1_{D4EFBC81-973B-4AEE-A1B9-8FF9C192747A}" xr6:coauthVersionLast="36" xr6:coauthVersionMax="36" xr10:uidLastSave="{00000000-0000-0000-0000-000000000000}"/>
  <bookViews>
    <workbookView xWindow="0" yWindow="0" windowWidth="28800" windowHeight="11955" xr2:uid="{15B2BDA6-9993-4927-85E3-04BB0958BF62}"/>
  </bookViews>
  <sheets>
    <sheet name="ГР_Закупк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3" i="1" l="1"/>
  <c r="BC23" i="1"/>
  <c r="BD10" i="1"/>
  <c r="T12" i="1"/>
  <c r="BG30" i="1"/>
  <c r="BF19" i="1"/>
  <c r="BC10" i="1"/>
  <c r="R11" i="1"/>
  <c r="R12" i="1"/>
  <c r="AB30" i="1"/>
  <c r="AC23" i="1"/>
  <c r="S12" i="1"/>
  <c r="S13" i="1"/>
  <c r="Y19" i="1"/>
  <c r="Y10" i="1"/>
  <c r="Z10" i="1"/>
  <c r="AS22" i="1"/>
  <c r="N10" i="1"/>
  <c r="AR30" i="1"/>
  <c r="AO30" i="1"/>
  <c r="AN23" i="1"/>
  <c r="R25" i="1"/>
  <c r="R22" i="1"/>
  <c r="S33" i="1"/>
  <c r="N30" i="1"/>
  <c r="T26" i="1"/>
  <c r="M23" i="1"/>
  <c r="AR19" i="1"/>
  <c r="T21" i="1"/>
  <c r="AQ23" i="1"/>
  <c r="AR23" i="1"/>
  <c r="S29" i="1"/>
  <c r="AQ10" i="1"/>
  <c r="AR10" i="1"/>
  <c r="AR9" i="1" s="1"/>
  <c r="AN10" i="1" l="1"/>
  <c r="S35" i="1"/>
  <c r="AH35" i="1" s="1"/>
  <c r="R27" i="1"/>
  <c r="R21" i="1"/>
  <c r="AG21" i="1" s="1"/>
  <c r="AU16" i="1"/>
  <c r="AT15" i="1"/>
  <c r="AT29" i="1"/>
  <c r="AS36" i="1"/>
  <c r="BK36" i="1" s="1"/>
  <c r="AU36" i="1"/>
  <c r="AT20" i="1"/>
  <c r="AK19" i="1"/>
  <c r="S18" i="1"/>
  <c r="R18" i="1"/>
  <c r="BG19" i="1"/>
  <c r="AD15" i="1"/>
  <c r="AE18" i="1"/>
  <c r="AE28" i="1"/>
  <c r="AF25" i="1"/>
  <c r="AE34" i="1"/>
  <c r="AD26" i="1"/>
  <c r="BH13" i="1"/>
  <c r="BI17" i="1"/>
  <c r="BJ21" i="1"/>
  <c r="BI28" i="1"/>
  <c r="BH35" i="1"/>
  <c r="BJ35" i="1"/>
  <c r="BC19" i="1"/>
  <c r="BC9" i="1" s="1"/>
  <c r="AO10" i="1"/>
  <c r="AB10" i="1"/>
  <c r="S36" i="1"/>
  <c r="AH36" i="1" s="1"/>
  <c r="R28" i="1"/>
  <c r="Z19" i="1"/>
  <c r="Z9" i="1" s="1"/>
  <c r="AL23" i="1"/>
  <c r="AU24" i="1"/>
  <c r="AK30" i="1"/>
  <c r="AT31" i="1"/>
  <c r="BL31" i="1" s="1"/>
  <c r="AT21" i="1"/>
  <c r="S17" i="1"/>
  <c r="R17" i="1"/>
  <c r="AD16" i="1"/>
  <c r="AF20" i="1"/>
  <c r="W19" i="1"/>
  <c r="AD21" i="1"/>
  <c r="AE29" i="1"/>
  <c r="AH29" i="1" s="1"/>
  <c r="AE35" i="1"/>
  <c r="AD27" i="1"/>
  <c r="BH14" i="1"/>
  <c r="BI18" i="1"/>
  <c r="BJ22" i="1"/>
  <c r="BI29" i="1"/>
  <c r="BH36" i="1"/>
  <c r="BJ36" i="1"/>
  <c r="BD19" i="1"/>
  <c r="AC10" i="1"/>
  <c r="R31" i="1"/>
  <c r="T31" i="1"/>
  <c r="K30" i="1"/>
  <c r="R29" i="1"/>
  <c r="AB19" i="1"/>
  <c r="AU21" i="1"/>
  <c r="BM21" i="1" s="1"/>
  <c r="M19" i="1"/>
  <c r="AU25" i="1"/>
  <c r="BM25" i="1" s="1"/>
  <c r="AT32" i="1"/>
  <c r="AT22" i="1"/>
  <c r="AS18" i="1"/>
  <c r="AS14" i="1"/>
  <c r="BK14" i="1" s="1"/>
  <c r="T20" i="1"/>
  <c r="K19" i="1"/>
  <c r="S16" i="1"/>
  <c r="R16" i="1"/>
  <c r="AG16" i="1" s="1"/>
  <c r="Z23" i="1"/>
  <c r="Y30" i="1"/>
  <c r="BF23" i="1"/>
  <c r="AD17" i="1"/>
  <c r="W10" i="1"/>
  <c r="AF11" i="1"/>
  <c r="AF28" i="1"/>
  <c r="AD20" i="1"/>
  <c r="AE36" i="1"/>
  <c r="AD28" i="1"/>
  <c r="BH15" i="1"/>
  <c r="BJ11" i="1"/>
  <c r="BA10" i="1"/>
  <c r="BH24" i="1"/>
  <c r="BJ24" i="1"/>
  <c r="BA23" i="1"/>
  <c r="BJ23" i="1" s="1"/>
  <c r="BI31" i="1"/>
  <c r="AZ30" i="1"/>
  <c r="BI22" i="1"/>
  <c r="P10" i="1"/>
  <c r="S11" i="1"/>
  <c r="R32" i="1"/>
  <c r="T32" i="1"/>
  <c r="T29" i="1"/>
  <c r="AN19" i="1"/>
  <c r="AU15" i="1"/>
  <c r="AT18" i="1"/>
  <c r="AT14" i="1"/>
  <c r="BL14" i="1" s="1"/>
  <c r="AU26" i="1"/>
  <c r="AT33" i="1"/>
  <c r="AS24" i="1"/>
  <c r="T18" i="1"/>
  <c r="S15" i="1"/>
  <c r="R15" i="1"/>
  <c r="AG15" i="1" s="1"/>
  <c r="AD18" i="1"/>
  <c r="AF12" i="1"/>
  <c r="AI12" i="1" s="1"/>
  <c r="AE21" i="1"/>
  <c r="AD31" i="1"/>
  <c r="AF31" i="1"/>
  <c r="W30" i="1"/>
  <c r="AF30" i="1" s="1"/>
  <c r="AD29" i="1"/>
  <c r="BH16" i="1"/>
  <c r="BJ12" i="1"/>
  <c r="BH25" i="1"/>
  <c r="BJ25" i="1"/>
  <c r="BI32" i="1"/>
  <c r="R33" i="1"/>
  <c r="T33" i="1"/>
  <c r="AU12" i="1"/>
  <c r="BM12" i="1" s="1"/>
  <c r="AU27" i="1"/>
  <c r="AT34" i="1"/>
  <c r="BL34" i="1" s="1"/>
  <c r="AS25" i="1"/>
  <c r="T17" i="1"/>
  <c r="S14" i="1"/>
  <c r="AB23" i="1"/>
  <c r="AC30" i="1"/>
  <c r="R14" i="1"/>
  <c r="BG23" i="1"/>
  <c r="AE20" i="1"/>
  <c r="V19" i="1"/>
  <c r="AE19" i="1" s="1"/>
  <c r="AF13" i="1"/>
  <c r="AE27" i="1"/>
  <c r="AD32" i="1"/>
  <c r="AF32" i="1"/>
  <c r="AF29" i="1"/>
  <c r="BH17" i="1"/>
  <c r="BJ13" i="1"/>
  <c r="BH26" i="1"/>
  <c r="BJ26" i="1"/>
  <c r="BI33" i="1"/>
  <c r="K23" i="1"/>
  <c r="T24" i="1"/>
  <c r="T25" i="1"/>
  <c r="AI25" i="1" s="1"/>
  <c r="R34" i="1"/>
  <c r="T34" i="1"/>
  <c r="AI34" i="1" s="1"/>
  <c r="AL10" i="1"/>
  <c r="AU11" i="1"/>
  <c r="BM11" i="1" s="1"/>
  <c r="N19" i="1"/>
  <c r="N9" i="1" s="1"/>
  <c r="M10" i="1"/>
  <c r="AU28" i="1"/>
  <c r="AT35" i="1"/>
  <c r="AS26" i="1"/>
  <c r="AS17" i="1"/>
  <c r="AS13" i="1"/>
  <c r="BK13" i="1" s="1"/>
  <c r="T16" i="1"/>
  <c r="R13" i="1"/>
  <c r="AG13" i="1" s="1"/>
  <c r="V10" i="1"/>
  <c r="AE11" i="1"/>
  <c r="AF14" i="1"/>
  <c r="AF21" i="1"/>
  <c r="AI21" i="1" s="1"/>
  <c r="AD33" i="1"/>
  <c r="AF33" i="1"/>
  <c r="BH18" i="1"/>
  <c r="BJ14" i="1"/>
  <c r="BH27" i="1"/>
  <c r="BJ27" i="1"/>
  <c r="BI34" i="1"/>
  <c r="P23" i="1"/>
  <c r="Q30" i="1"/>
  <c r="BC30" i="1"/>
  <c r="J23" i="1"/>
  <c r="S24" i="1"/>
  <c r="R35" i="1"/>
  <c r="T35" i="1"/>
  <c r="AO19" i="1"/>
  <c r="AU18" i="1"/>
  <c r="AU14" i="1"/>
  <c r="BM14" i="1" s="1"/>
  <c r="AT17" i="1"/>
  <c r="BL17" i="1" s="1"/>
  <c r="AT13" i="1"/>
  <c r="AU29" i="1"/>
  <c r="BM29" i="1" s="1"/>
  <c r="AT36" i="1"/>
  <c r="AS27" i="1"/>
  <c r="T15" i="1"/>
  <c r="AI15" i="1" s="1"/>
  <c r="AH12" i="1"/>
  <c r="BG10" i="1"/>
  <c r="BG9" i="1" s="1"/>
  <c r="AE12" i="1"/>
  <c r="AF15" i="1"/>
  <c r="AF27" i="1"/>
  <c r="AD34" i="1"/>
  <c r="AF34" i="1"/>
  <c r="BH21" i="1"/>
  <c r="BI11" i="1"/>
  <c r="AZ10" i="1"/>
  <c r="BJ15" i="1"/>
  <c r="BH28" i="1"/>
  <c r="BJ28" i="1"/>
  <c r="BI35" i="1"/>
  <c r="J10" i="1"/>
  <c r="R36" i="1"/>
  <c r="T36" i="1"/>
  <c r="AK10" i="1"/>
  <c r="AT11" i="1"/>
  <c r="BL11" i="1" s="1"/>
  <c r="AT24" i="1"/>
  <c r="BL24" i="1" s="1"/>
  <c r="AK23" i="1"/>
  <c r="AT23" i="1" s="1"/>
  <c r="AS31" i="1"/>
  <c r="AL30" i="1"/>
  <c r="AU30" i="1" s="1"/>
  <c r="AU31" i="1"/>
  <c r="BM31" i="1" s="1"/>
  <c r="AS28" i="1"/>
  <c r="T14" i="1"/>
  <c r="AI14" i="1" s="1"/>
  <c r="AC19" i="1"/>
  <c r="AG11" i="1"/>
  <c r="AE13" i="1"/>
  <c r="AH13" i="1" s="1"/>
  <c r="AF16" i="1"/>
  <c r="AE26" i="1"/>
  <c r="AD35" i="1"/>
  <c r="AF35" i="1"/>
  <c r="BH20" i="1"/>
  <c r="BI12" i="1"/>
  <c r="BJ16" i="1"/>
  <c r="BH29" i="1"/>
  <c r="BJ29" i="1"/>
  <c r="BI36" i="1"/>
  <c r="S21" i="1"/>
  <c r="AH21" i="1" s="1"/>
  <c r="S31" i="1"/>
  <c r="AH31" i="1" s="1"/>
  <c r="J30" i="1"/>
  <c r="S30" i="1" s="1"/>
  <c r="AH30" i="1" s="1"/>
  <c r="T27" i="1"/>
  <c r="AI27" i="1" s="1"/>
  <c r="AT25" i="1"/>
  <c r="AS32" i="1"/>
  <c r="AU32" i="1"/>
  <c r="AS29" i="1"/>
  <c r="BK29" i="1" s="1"/>
  <c r="AS16" i="1"/>
  <c r="BK16" i="1" s="1"/>
  <c r="AS12" i="1"/>
  <c r="T13" i="1"/>
  <c r="K10" i="1"/>
  <c r="Y23" i="1"/>
  <c r="Y9" i="1" s="1"/>
  <c r="Z30" i="1"/>
  <c r="AD11" i="1"/>
  <c r="AE14" i="1"/>
  <c r="AF17" i="1"/>
  <c r="AE22" i="1"/>
  <c r="AD36" i="1"/>
  <c r="AF36" i="1"/>
  <c r="BI21" i="1"/>
  <c r="BI13" i="1"/>
  <c r="BJ17" i="1"/>
  <c r="AZ23" i="1"/>
  <c r="BI23" i="1" s="1"/>
  <c r="BI24" i="1"/>
  <c r="BH31" i="1"/>
  <c r="BJ31" i="1"/>
  <c r="BA30" i="1"/>
  <c r="BJ30" i="1" s="1"/>
  <c r="Q19" i="1"/>
  <c r="N23" i="1"/>
  <c r="M30" i="1"/>
  <c r="AQ19" i="1"/>
  <c r="AQ9" i="1" s="1"/>
  <c r="S32" i="1"/>
  <c r="R24" i="1"/>
  <c r="AO23" i="1"/>
  <c r="AN30" i="1"/>
  <c r="AQ30" i="1"/>
  <c r="AU17" i="1"/>
  <c r="BM17" i="1" s="1"/>
  <c r="AU22" i="1"/>
  <c r="BM22" i="1" s="1"/>
  <c r="AT16" i="1"/>
  <c r="BL16" i="1" s="1"/>
  <c r="AT26" i="1"/>
  <c r="AS33" i="1"/>
  <c r="AU33" i="1"/>
  <c r="S27" i="1"/>
  <c r="AH27" i="1" s="1"/>
  <c r="AS11" i="1"/>
  <c r="S28" i="1"/>
  <c r="AH28" i="1" s="1"/>
  <c r="BF10" i="1"/>
  <c r="BF30" i="1"/>
  <c r="AD12" i="1"/>
  <c r="AG12" i="1" s="1"/>
  <c r="AE15" i="1"/>
  <c r="AF18" i="1"/>
  <c r="AF26" i="1"/>
  <c r="AI26" i="1" s="1"/>
  <c r="AE31" i="1"/>
  <c r="V30" i="1"/>
  <c r="AE30" i="1" s="1"/>
  <c r="AD22" i="1"/>
  <c r="AG22" i="1" s="1"/>
  <c r="BI20" i="1"/>
  <c r="AZ19" i="1"/>
  <c r="BI14" i="1"/>
  <c r="BJ18" i="1"/>
  <c r="BI25" i="1"/>
  <c r="BH32" i="1"/>
  <c r="BJ32" i="1"/>
  <c r="AG25" i="1"/>
  <c r="AT12" i="1"/>
  <c r="AU13" i="1"/>
  <c r="BM13" i="1" s="1"/>
  <c r="AT27" i="1"/>
  <c r="BL27" i="1" s="1"/>
  <c r="AS34" i="1"/>
  <c r="AU34" i="1"/>
  <c r="T22" i="1"/>
  <c r="AI22" i="1" s="1"/>
  <c r="T28" i="1"/>
  <c r="AI28" i="1" s="1"/>
  <c r="AS20" i="1"/>
  <c r="BK20" i="1" s="1"/>
  <c r="AD13" i="1"/>
  <c r="AE16" i="1"/>
  <c r="V23" i="1"/>
  <c r="AE23" i="1" s="1"/>
  <c r="AE24" i="1"/>
  <c r="AF22" i="1"/>
  <c r="AE32" i="1"/>
  <c r="AD24" i="1"/>
  <c r="BH11" i="1"/>
  <c r="BI15" i="1"/>
  <c r="BH22" i="1"/>
  <c r="BK22" i="1" s="1"/>
  <c r="BI26" i="1"/>
  <c r="BH33" i="1"/>
  <c r="BJ33" i="1"/>
  <c r="P19" i="1"/>
  <c r="S34" i="1"/>
  <c r="AH34" i="1" s="1"/>
  <c r="R26" i="1"/>
  <c r="AG26" i="1" s="1"/>
  <c r="S25" i="1"/>
  <c r="AH25" i="1" s="1"/>
  <c r="S26" i="1"/>
  <c r="AH26" i="1" s="1"/>
  <c r="AS21" i="1"/>
  <c r="AT28" i="1"/>
  <c r="BL28" i="1" s="1"/>
  <c r="AS35" i="1"/>
  <c r="BK35" i="1" s="1"/>
  <c r="AU35" i="1"/>
  <c r="BM35" i="1" s="1"/>
  <c r="AU20" i="1"/>
  <c r="AL19" i="1"/>
  <c r="AU19" i="1" s="1"/>
  <c r="AS15" i="1"/>
  <c r="BK15" i="1" s="1"/>
  <c r="S22" i="1"/>
  <c r="AH22" i="1" s="1"/>
  <c r="J19" i="1"/>
  <c r="S19" i="1" s="1"/>
  <c r="AH19" i="1" s="1"/>
  <c r="S20" i="1"/>
  <c r="AH20" i="1" s="1"/>
  <c r="R20" i="1"/>
  <c r="AG20" i="1" s="1"/>
  <c r="AD14" i="1"/>
  <c r="AE17" i="1"/>
  <c r="W23" i="1"/>
  <c r="AF23" i="1" s="1"/>
  <c r="AF24" i="1"/>
  <c r="AE25" i="1"/>
  <c r="AE33" i="1"/>
  <c r="AH33" i="1" s="1"/>
  <c r="AD25" i="1"/>
  <c r="BH12" i="1"/>
  <c r="BI16" i="1"/>
  <c r="BA19" i="1"/>
  <c r="BJ19" i="1" s="1"/>
  <c r="BJ20" i="1"/>
  <c r="BI27" i="1"/>
  <c r="BH34" i="1"/>
  <c r="BJ34" i="1"/>
  <c r="T11" i="1"/>
  <c r="AI11" i="1" s="1"/>
  <c r="Q10" i="1"/>
  <c r="Q9" i="1" s="1"/>
  <c r="Q23" i="1"/>
  <c r="P30" i="1"/>
  <c r="BD30" i="1"/>
  <c r="BD9" i="1" s="1"/>
  <c r="BN22" i="1" l="1"/>
  <c r="AV22" i="1"/>
  <c r="BP26" i="1"/>
  <c r="AX26" i="1"/>
  <c r="BP12" i="1"/>
  <c r="AX12" i="1"/>
  <c r="BO29" i="1"/>
  <c r="AW29" i="1"/>
  <c r="AW13" i="1"/>
  <c r="AV12" i="1"/>
  <c r="AW33" i="1"/>
  <c r="BP21" i="1"/>
  <c r="AX21" i="1"/>
  <c r="AW26" i="1"/>
  <c r="BN20" i="1"/>
  <c r="AV20" i="1"/>
  <c r="AW20" i="1"/>
  <c r="AV26" i="1"/>
  <c r="BL12" i="1"/>
  <c r="BL26" i="1"/>
  <c r="BO26" i="1" s="1"/>
  <c r="BL25" i="1"/>
  <c r="BL23" i="1"/>
  <c r="BL36" i="1"/>
  <c r="V9" i="1"/>
  <c r="AE10" i="1"/>
  <c r="AE9" i="1" s="1"/>
  <c r="AL9" i="1"/>
  <c r="AU10" i="1"/>
  <c r="BK25" i="1"/>
  <c r="BM26" i="1"/>
  <c r="AF10" i="1"/>
  <c r="W9" i="1"/>
  <c r="BL32" i="1"/>
  <c r="AG17" i="1"/>
  <c r="BM16" i="1"/>
  <c r="AH17" i="1"/>
  <c r="BN21" i="1"/>
  <c r="AV21" i="1"/>
  <c r="AW22" i="1"/>
  <c r="BO22" i="1"/>
  <c r="BL13" i="1"/>
  <c r="BO13" i="1" s="1"/>
  <c r="AG34" i="1"/>
  <c r="BM27" i="1"/>
  <c r="BP27" i="1" s="1"/>
  <c r="BL18" i="1"/>
  <c r="BL21" i="1"/>
  <c r="BO21" i="1" s="1"/>
  <c r="AG27" i="1"/>
  <c r="AV13" i="1"/>
  <c r="BN13" i="1"/>
  <c r="AW30" i="1"/>
  <c r="AT10" i="1"/>
  <c r="AK9" i="1"/>
  <c r="AI16" i="1"/>
  <c r="BP25" i="1"/>
  <c r="AX25" i="1"/>
  <c r="BM15" i="1"/>
  <c r="BP15" i="1" s="1"/>
  <c r="BO35" i="1"/>
  <c r="AW35" i="1"/>
  <c r="BM19" i="1"/>
  <c r="BO31" i="1"/>
  <c r="AW31" i="1"/>
  <c r="AI36" i="1"/>
  <c r="AI24" i="1"/>
  <c r="AI33" i="1"/>
  <c r="BJ10" i="1"/>
  <c r="BJ9" i="1" s="1"/>
  <c r="BA9" i="1"/>
  <c r="AT30" i="1"/>
  <c r="AG18" i="1"/>
  <c r="AN9" i="1"/>
  <c r="AX27" i="1"/>
  <c r="T10" i="1"/>
  <c r="K9" i="1"/>
  <c r="AW21" i="1"/>
  <c r="AV11" i="1"/>
  <c r="AG36" i="1"/>
  <c r="BM18" i="1"/>
  <c r="BK17" i="1"/>
  <c r="T23" i="1"/>
  <c r="AI23" i="1" s="1"/>
  <c r="AG33" i="1"/>
  <c r="AI29" i="1"/>
  <c r="BN16" i="1"/>
  <c r="AV16" i="1"/>
  <c r="AG29" i="1"/>
  <c r="BM24" i="1"/>
  <c r="AH18" i="1"/>
  <c r="BP34" i="1"/>
  <c r="AX34" i="1"/>
  <c r="BM20" i="1"/>
  <c r="AX28" i="1"/>
  <c r="BF9" i="1"/>
  <c r="AI13" i="1"/>
  <c r="J9" i="1"/>
  <c r="S10" i="1"/>
  <c r="BK26" i="1"/>
  <c r="BN26" i="1" s="1"/>
  <c r="AI32" i="1"/>
  <c r="AH16" i="1"/>
  <c r="T30" i="1"/>
  <c r="AI30" i="1" s="1"/>
  <c r="AU23" i="1"/>
  <c r="BM23" i="1" s="1"/>
  <c r="AT19" i="1"/>
  <c r="BL19" i="1" s="1"/>
  <c r="BO19" i="1" s="1"/>
  <c r="BP22" i="1"/>
  <c r="AX22" i="1"/>
  <c r="BO28" i="1"/>
  <c r="AW28" i="1"/>
  <c r="AG24" i="1"/>
  <c r="BK12" i="1"/>
  <c r="BN12" i="1" s="1"/>
  <c r="BP14" i="1"/>
  <c r="AX14" i="1"/>
  <c r="AI35" i="1"/>
  <c r="BL35" i="1"/>
  <c r="AG14" i="1"/>
  <c r="BN15" i="1"/>
  <c r="AV15" i="1"/>
  <c r="AG32" i="1"/>
  <c r="T19" i="1"/>
  <c r="AI31" i="1"/>
  <c r="BL20" i="1"/>
  <c r="BO20" i="1" s="1"/>
  <c r="AX11" i="1"/>
  <c r="BP11" i="1"/>
  <c r="BM34" i="1"/>
  <c r="BI19" i="1"/>
  <c r="BK11" i="1"/>
  <c r="BN11" i="1" s="1"/>
  <c r="AH32" i="1"/>
  <c r="BK28" i="1"/>
  <c r="AG35" i="1"/>
  <c r="BM28" i="1"/>
  <c r="BP28" i="1" s="1"/>
  <c r="AH15" i="1"/>
  <c r="AH11" i="1"/>
  <c r="AI20" i="1"/>
  <c r="AG31" i="1"/>
  <c r="AG28" i="1"/>
  <c r="BM36" i="1"/>
  <c r="BK21" i="1"/>
  <c r="BK34" i="1"/>
  <c r="BO27" i="1"/>
  <c r="AW27" i="1"/>
  <c r="AW12" i="1"/>
  <c r="BO12" i="1"/>
  <c r="AH24" i="1"/>
  <c r="M9" i="1"/>
  <c r="AI18" i="1"/>
  <c r="P9" i="1"/>
  <c r="AC9" i="1"/>
  <c r="AF19" i="1"/>
  <c r="BO36" i="1"/>
  <c r="AW36" i="1"/>
  <c r="BM33" i="1"/>
  <c r="BM32" i="1"/>
  <c r="BM30" i="1"/>
  <c r="AX15" i="1"/>
  <c r="S23" i="1"/>
  <c r="AH23" i="1" s="1"/>
  <c r="AH14" i="1"/>
  <c r="BK24" i="1"/>
  <c r="BK18" i="1"/>
  <c r="AB9" i="1"/>
  <c r="BL29" i="1"/>
  <c r="BO34" i="1"/>
  <c r="AW34" i="1"/>
  <c r="AV25" i="1"/>
  <c r="BN25" i="1"/>
  <c r="BO25" i="1"/>
  <c r="AW25" i="1"/>
  <c r="BK33" i="1"/>
  <c r="BK32" i="1"/>
  <c r="BK31" i="1"/>
  <c r="AZ9" i="1"/>
  <c r="BI10" i="1"/>
  <c r="BK27" i="1"/>
  <c r="AI17" i="1"/>
  <c r="BL33" i="1"/>
  <c r="BO33" i="1" s="1"/>
  <c r="BI30" i="1"/>
  <c r="BL22" i="1"/>
  <c r="AO9" i="1"/>
  <c r="BL15" i="1"/>
  <c r="AX17" i="1" l="1"/>
  <c r="BP17" i="1"/>
  <c r="BP30" i="1"/>
  <c r="AX30" i="1"/>
  <c r="AF9" i="1"/>
  <c r="BP35" i="1"/>
  <c r="AX35" i="1"/>
  <c r="BO16" i="1"/>
  <c r="AW16" i="1"/>
  <c r="BO18" i="1"/>
  <c r="AW18" i="1"/>
  <c r="BP33" i="1"/>
  <c r="AX33" i="1"/>
  <c r="BN34" i="1"/>
  <c r="AV34" i="1"/>
  <c r="BI9" i="1"/>
  <c r="BP32" i="1"/>
  <c r="AX32" i="1"/>
  <c r="AX24" i="1"/>
  <c r="BP24" i="1"/>
  <c r="AX16" i="1"/>
  <c r="BP16" i="1"/>
  <c r="AV28" i="1"/>
  <c r="BN28" i="1"/>
  <c r="AV29" i="1"/>
  <c r="BN29" i="1"/>
  <c r="BP36" i="1"/>
  <c r="AX36" i="1"/>
  <c r="AU9" i="1"/>
  <c r="BM10" i="1"/>
  <c r="BM9" i="1" s="1"/>
  <c r="BN31" i="1"/>
  <c r="AV31" i="1"/>
  <c r="AH10" i="1"/>
  <c r="S9" i="1"/>
  <c r="BL10" i="1"/>
  <c r="AT9" i="1"/>
  <c r="AW14" i="1"/>
  <c r="BO14" i="1"/>
  <c r="BP18" i="1"/>
  <c r="AX18" i="1"/>
  <c r="BP20" i="1"/>
  <c r="AX20" i="1"/>
  <c r="AV24" i="1"/>
  <c r="BN24" i="1"/>
  <c r="AI10" i="1"/>
  <c r="T9" i="1"/>
  <c r="BO23" i="1"/>
  <c r="AW23" i="1"/>
  <c r="AW11" i="1"/>
  <c r="BO11" i="1"/>
  <c r="BP31" i="1"/>
  <c r="AX31" i="1"/>
  <c r="AX13" i="1"/>
  <c r="BP13" i="1"/>
  <c r="BP29" i="1"/>
  <c r="AX29" i="1"/>
  <c r="AW24" i="1"/>
  <c r="BO24" i="1"/>
  <c r="BO15" i="1"/>
  <c r="AW15" i="1"/>
  <c r="AI19" i="1"/>
  <c r="BN33" i="1"/>
  <c r="AV33" i="1"/>
  <c r="BO17" i="1"/>
  <c r="AW17" i="1"/>
  <c r="BN32" i="1"/>
  <c r="AV32" i="1"/>
  <c r="BP23" i="1"/>
  <c r="AX23" i="1"/>
  <c r="AW19" i="1"/>
  <c r="BN35" i="1"/>
  <c r="AV35" i="1"/>
  <c r="BN18" i="1"/>
  <c r="AV18" i="1"/>
  <c r="AV27" i="1"/>
  <c r="BN27" i="1"/>
  <c r="BN17" i="1"/>
  <c r="AV17" i="1"/>
  <c r="BL30" i="1"/>
  <c r="BO30" i="1" s="1"/>
  <c r="BO32" i="1"/>
  <c r="AW32" i="1"/>
  <c r="BN14" i="1"/>
  <c r="AV14" i="1"/>
  <c r="BN36" i="1"/>
  <c r="AV36" i="1"/>
  <c r="BP19" i="1" l="1"/>
  <c r="AX19" i="1"/>
  <c r="BL9" i="1"/>
  <c r="AH9" i="1"/>
  <c r="BO10" i="1"/>
  <c r="BO9" i="1" s="1"/>
  <c r="AW10" i="1"/>
  <c r="AW9" i="1" s="1"/>
  <c r="BP10" i="1"/>
  <c r="BP9" i="1" s="1"/>
  <c r="AX10" i="1"/>
  <c r="AX9" i="1" s="1"/>
  <c r="AI9" i="1"/>
</calcChain>
</file>

<file path=xl/sharedStrings.xml><?xml version="1.0" encoding="utf-8"?>
<sst xmlns="http://schemas.openxmlformats.org/spreadsheetml/2006/main" count="263" uniqueCount="86">
  <si>
    <t>№ п/п</t>
  </si>
  <si>
    <t>Наименование инвестиционного проекта</t>
  </si>
  <si>
    <t>Идентификатор инвестиционного проекта</t>
  </si>
  <si>
    <t>Наименование мероприятия (объекта)</t>
  </si>
  <si>
    <t>Единица измерения</t>
  </si>
  <si>
    <t>Комментарии</t>
  </si>
  <si>
    <t>Количество (условное, если не применимо)</t>
  </si>
  <si>
    <t xml:space="preserve">Сумма, тыс. руб. без НДС </t>
  </si>
  <si>
    <t xml:space="preserve">Сумма, тыс. руб. с НДС </t>
  </si>
  <si>
    <t>1.</t>
  </si>
  <si>
    <t>-</t>
  </si>
  <si>
    <t>1.1</t>
  </si>
  <si>
    <t>Приобретение вычислительной и организационной техники</t>
  </si>
  <si>
    <t>L_3.01_VTIOT</t>
  </si>
  <si>
    <t>1.1.1</t>
  </si>
  <si>
    <t>Приобретение серверов для центра обработки данных</t>
  </si>
  <si>
    <t>Шт.</t>
  </si>
  <si>
    <t>1.1.2</t>
  </si>
  <si>
    <t>Приобретение системы хранения данных</t>
  </si>
  <si>
    <t>1.1.3</t>
  </si>
  <si>
    <t>Приобретение сетевого оборудования для локальной вычислительной сети</t>
  </si>
  <si>
    <t>1.1.4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</si>
  <si>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</si>
  <si>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Компл.</t>
  </si>
  <si>
    <t>1.1.5</t>
  </si>
  <si>
    <t>Приобретение многофункциональных устройств</t>
  </si>
  <si>
    <t>1.1.6</t>
  </si>
  <si>
    <t>Приобретение персональных компьютеров</t>
  </si>
  <si>
    <t>1.1.7</t>
  </si>
  <si>
    <t>Приобретение ноутбуков для использования в процессе энергосбытовой деятельности</t>
  </si>
  <si>
    <t>1.1.8</t>
  </si>
  <si>
    <t>Приобретение источников бесперебойного питания</t>
  </si>
  <si>
    <t>1.2</t>
  </si>
  <si>
    <t>Приобретение автотранспорта</t>
  </si>
  <si>
    <t>L_3.02_AVTO</t>
  </si>
  <si>
    <t>1.2.1</t>
  </si>
  <si>
    <t>Приобретение автомобиля (ГАЗель Next)</t>
  </si>
  <si>
    <t>1.2.2</t>
  </si>
  <si>
    <t>Приобретение легковых автомобилей (Lada Niva)</t>
  </si>
  <si>
    <t>1.2.3</t>
  </si>
  <si>
    <t>Приобретение легковых автомобилей (CHERY TIGGO)</t>
  </si>
  <si>
    <t>1.3</t>
  </si>
  <si>
    <t>Создание интеллектуальной системы учета электрической энергии</t>
  </si>
  <si>
    <t>L_3.05_ISUEE</t>
  </si>
  <si>
    <t>1.3.1</t>
  </si>
  <si>
    <t>Приобретение индивидуальных приборов учета электрической энергии</t>
  </si>
  <si>
    <t>Точка учета</t>
  </si>
  <si>
    <t>Стоимость указана с учетом монтажа прибора учета и иного оборудования</t>
  </si>
  <si>
    <t>1.3.2</t>
  </si>
  <si>
    <t>Приобретение общедомовых приборов учета электрической энергии прямого включения</t>
  </si>
  <si>
    <t>1.3.3</t>
  </si>
  <si>
    <t>Приобретение общедомовых приборов учета электрической энергии полукосвенного включения</t>
  </si>
  <si>
    <t>Стоимость указана с учетом приобретения и монтажа траснформаторов тока, монтажа прибора учета и иного оборудования</t>
  </si>
  <si>
    <t>1.3.4</t>
  </si>
  <si>
    <t>Приобретение базовых станций для создания каналов связи интеллектуальной системы учета электрической энергии</t>
  </si>
  <si>
    <t>Стоимость указана с учетом монтажа базовой станции</t>
  </si>
  <si>
    <t>1.3.5</t>
  </si>
  <si>
    <t>Приобретение модификаций (модернизация) программного обеспечения SmartGrid</t>
  </si>
  <si>
    <t>1.3.6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</si>
  <si>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</si>
  <si>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Количество приведено условно (объект является нематериальным активом)</t>
  </si>
  <si>
    <t>1.4</t>
  </si>
  <si>
    <t>Приобретение программного обеспечения для осуществления энергосбытовой деятельности</t>
  </si>
  <si>
    <t>O_3.08_SOFT</t>
  </si>
  <si>
    <t>1.4.1</t>
  </si>
  <si>
    <t>Разработка биллинговой системы на базе программного комплекса "1С: Предприятие"</t>
  </si>
  <si>
    <t>1.4.2</t>
  </si>
  <si>
    <t>Приобретение антивирусного программного обеспечения</t>
  </si>
  <si>
    <t>1.4.3</t>
  </si>
  <si>
    <t>Приобретение программного обеспечения "Платформа 1С х64 КОРП"</t>
  </si>
  <si>
    <t>1.4.4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</si>
  <si>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</si>
  <si>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1.4.5</t>
  </si>
  <si>
    <t>Приобретение программного комплекса выявления уязвимостей в информационных системах (Приказ ФСТЭК России от 18.02.2013 г. №21)</t>
  </si>
  <si>
    <t>1.4.6</t>
  </si>
  <si>
    <t>Приобретение программного комплекса защиты персональных данных (Федеральный закон от 27.07.2006 №152-ФЗ)</t>
  </si>
  <si>
    <t>Информация о планируемых закупках товаров, работ и услуг для целей реализации инвестиционных проектов 2025 года, входящих в инвестиционную программу АО "Ульяновскэнерго" на период реализации 2024-2029 годов</t>
  </si>
  <si>
    <t>1 квартал 2025 года</t>
  </si>
  <si>
    <t>2 квартал 2025 года</t>
  </si>
  <si>
    <t>1 полугодие 2025 года</t>
  </si>
  <si>
    <t>3 квартал 2025 года</t>
  </si>
  <si>
    <t>9 месяцев 2025 года</t>
  </si>
  <si>
    <t>4 квартал 2025 года</t>
  </si>
  <si>
    <t>2 полугодие 2025 года</t>
  </si>
  <si>
    <t>2025 год</t>
  </si>
  <si>
    <t>Всего по мероприятиям инвестиционной программы 2025 года: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</si>
</sst>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;@"/>
    <numFmt numFmtId="165" formatCode="#,##0.0"/>
  </numFmts>
  <fonts count="3" x14ac:knownFonts="1">
    <font>
      <sz val="11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29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3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6" fontId="1" fillId="0" borderId="2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 indent="2"/>
    </xf>
    <xf numFmtId="0" fontId="2" fillId="0" borderId="0" xfId="0" applyFont="1"/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1525-A912-40D4-AC27-4F8BF2DF6F3C}">
  <sheetPr>
    <tabColor theme="8"/>
    <pageSetUpPr fitToPage="1"/>
  </sheetPr>
  <dimension ref="C3:BQ36"/>
  <sheetViews>
    <sheetView showGridLines="0" tabSelected="1" topLeftCell="B1" zoomScale="85" zoomScaleNormal="85" workbookViewId="0">
      <pane xSplit="7" ySplit="8" topLeftCell="I9" activePane="bottomRight" state="frozen"/>
      <selection activeCell="H13" sqref="H13"/>
      <selection pane="topRight" activeCell="H13" sqref="H13"/>
      <selection pane="bottomLeft" activeCell="H13" sqref="H13"/>
      <selection pane="bottomRight" activeCell="M14" sqref="M14"/>
    </sheetView>
  </sheetViews>
  <sheetFormatPr defaultRowHeight="15.75" x14ac:dyDescent="0.25"/>
  <cols>
    <col min="1" max="3" width="1" style="1" customWidth="1"/>
    <col min="4" max="4" width="9" style="1"/>
    <col min="5" max="6" width="20.375" style="1" customWidth="1"/>
    <col min="7" max="7" width="42.75" style="1" customWidth="1"/>
    <col min="8" max="8" width="12.75" style="1" customWidth="1"/>
    <col min="9" max="68" width="14" style="1" customWidth="1"/>
    <col min="69" max="69" width="55.125" style="1" customWidth="1"/>
    <col min="70" max="16384" width="9" style="1"/>
  </cols>
  <sheetData>
    <row r="3" spans="3:69" x14ac:dyDescent="0.25">
      <c r="D3" s="2" t="s">
        <v>76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3:69" ht="5.25" customHeight="1" x14ac:dyDescent="0.25"/>
    <row r="5" spans="3:69" ht="5.25" customHeight="1" x14ac:dyDescent="0.25"/>
    <row r="6" spans="3:69" ht="5.25" customHeight="1" x14ac:dyDescent="0.25"/>
    <row r="7" spans="3:69" ht="25.5" customHeight="1" x14ac:dyDescent="0.25">
      <c r="D7" s="3" t="s">
        <v>0</v>
      </c>
      <c r="E7" s="3" t="s">
        <v>1</v>
      </c>
      <c r="F7" s="3" t="s">
        <v>2</v>
      </c>
      <c r="G7" s="3" t="s">
        <v>3</v>
      </c>
      <c r="H7" s="3" t="s">
        <v>4</v>
      </c>
      <c r="I7" s="4">
        <v>45688</v>
      </c>
      <c r="J7" s="4"/>
      <c r="K7" s="4"/>
      <c r="L7" s="4">
        <v>45716</v>
      </c>
      <c r="M7" s="4"/>
      <c r="N7" s="4"/>
      <c r="O7" s="4">
        <v>45747</v>
      </c>
      <c r="P7" s="4"/>
      <c r="Q7" s="4"/>
      <c r="R7" s="4" t="s">
        <v>77</v>
      </c>
      <c r="S7" s="4"/>
      <c r="T7" s="4"/>
      <c r="U7" s="4">
        <v>45777</v>
      </c>
      <c r="V7" s="4"/>
      <c r="W7" s="4"/>
      <c r="X7" s="4">
        <v>45808</v>
      </c>
      <c r="Y7" s="4"/>
      <c r="Z7" s="4"/>
      <c r="AA7" s="4">
        <v>45838</v>
      </c>
      <c r="AB7" s="4"/>
      <c r="AC7" s="4"/>
      <c r="AD7" s="4" t="s">
        <v>78</v>
      </c>
      <c r="AE7" s="4"/>
      <c r="AF7" s="4"/>
      <c r="AG7" s="4" t="s">
        <v>79</v>
      </c>
      <c r="AH7" s="4"/>
      <c r="AI7" s="4"/>
      <c r="AJ7" s="4">
        <v>45869</v>
      </c>
      <c r="AK7" s="4"/>
      <c r="AL7" s="4"/>
      <c r="AM7" s="4">
        <v>45900</v>
      </c>
      <c r="AN7" s="4"/>
      <c r="AO7" s="4"/>
      <c r="AP7" s="4">
        <v>45930</v>
      </c>
      <c r="AQ7" s="4"/>
      <c r="AR7" s="4"/>
      <c r="AS7" s="4" t="s">
        <v>80</v>
      </c>
      <c r="AT7" s="4"/>
      <c r="AU7" s="4"/>
      <c r="AV7" s="4" t="s">
        <v>81</v>
      </c>
      <c r="AW7" s="4"/>
      <c r="AX7" s="4"/>
      <c r="AY7" s="4">
        <v>45961</v>
      </c>
      <c r="AZ7" s="4"/>
      <c r="BA7" s="4"/>
      <c r="BB7" s="4">
        <v>45991</v>
      </c>
      <c r="BC7" s="4"/>
      <c r="BD7" s="4"/>
      <c r="BE7" s="4">
        <v>46022</v>
      </c>
      <c r="BF7" s="4"/>
      <c r="BG7" s="4"/>
      <c r="BH7" s="4" t="s">
        <v>82</v>
      </c>
      <c r="BI7" s="4"/>
      <c r="BJ7" s="4"/>
      <c r="BK7" s="4" t="s">
        <v>83</v>
      </c>
      <c r="BL7" s="4"/>
      <c r="BM7" s="4"/>
      <c r="BN7" s="4" t="s">
        <v>84</v>
      </c>
      <c r="BO7" s="4"/>
      <c r="BP7" s="4"/>
      <c r="BQ7" s="5" t="s">
        <v>5</v>
      </c>
    </row>
    <row r="8" spans="3:69" ht="63" x14ac:dyDescent="0.25">
      <c r="D8" s="6"/>
      <c r="E8" s="6"/>
      <c r="F8" s="6"/>
      <c r="G8" s="6"/>
      <c r="H8" s="6"/>
      <c r="I8" s="7" t="s">
        <v>6</v>
      </c>
      <c r="J8" s="7" t="s">
        <v>7</v>
      </c>
      <c r="K8" s="7" t="s">
        <v>8</v>
      </c>
      <c r="L8" s="7" t="s">
        <v>6</v>
      </c>
      <c r="M8" s="7" t="s">
        <v>7</v>
      </c>
      <c r="N8" s="7" t="s">
        <v>8</v>
      </c>
      <c r="O8" s="7" t="s">
        <v>6</v>
      </c>
      <c r="P8" s="7" t="s">
        <v>7</v>
      </c>
      <c r="Q8" s="7" t="s">
        <v>8</v>
      </c>
      <c r="R8" s="7" t="s">
        <v>6</v>
      </c>
      <c r="S8" s="7" t="s">
        <v>7</v>
      </c>
      <c r="T8" s="7" t="s">
        <v>8</v>
      </c>
      <c r="U8" s="7" t="s">
        <v>6</v>
      </c>
      <c r="V8" s="7" t="s">
        <v>7</v>
      </c>
      <c r="W8" s="7" t="s">
        <v>8</v>
      </c>
      <c r="X8" s="7" t="s">
        <v>6</v>
      </c>
      <c r="Y8" s="7" t="s">
        <v>7</v>
      </c>
      <c r="Z8" s="7" t="s">
        <v>8</v>
      </c>
      <c r="AA8" s="7" t="s">
        <v>6</v>
      </c>
      <c r="AB8" s="7" t="s">
        <v>7</v>
      </c>
      <c r="AC8" s="7" t="s">
        <v>8</v>
      </c>
      <c r="AD8" s="7" t="s">
        <v>6</v>
      </c>
      <c r="AE8" s="7" t="s">
        <v>7</v>
      </c>
      <c r="AF8" s="7" t="s">
        <v>8</v>
      </c>
      <c r="AG8" s="7" t="s">
        <v>6</v>
      </c>
      <c r="AH8" s="7" t="s">
        <v>7</v>
      </c>
      <c r="AI8" s="7" t="s">
        <v>8</v>
      </c>
      <c r="AJ8" s="7" t="s">
        <v>6</v>
      </c>
      <c r="AK8" s="7" t="s">
        <v>7</v>
      </c>
      <c r="AL8" s="7" t="s">
        <v>8</v>
      </c>
      <c r="AM8" s="7" t="s">
        <v>6</v>
      </c>
      <c r="AN8" s="7" t="s">
        <v>7</v>
      </c>
      <c r="AO8" s="7" t="s">
        <v>8</v>
      </c>
      <c r="AP8" s="7" t="s">
        <v>6</v>
      </c>
      <c r="AQ8" s="7" t="s">
        <v>7</v>
      </c>
      <c r="AR8" s="7" t="s">
        <v>8</v>
      </c>
      <c r="AS8" s="7" t="s">
        <v>6</v>
      </c>
      <c r="AT8" s="7" t="s">
        <v>7</v>
      </c>
      <c r="AU8" s="7" t="s">
        <v>8</v>
      </c>
      <c r="AV8" s="7" t="s">
        <v>6</v>
      </c>
      <c r="AW8" s="7" t="s">
        <v>7</v>
      </c>
      <c r="AX8" s="7" t="s">
        <v>8</v>
      </c>
      <c r="AY8" s="7" t="s">
        <v>6</v>
      </c>
      <c r="AZ8" s="7" t="s">
        <v>7</v>
      </c>
      <c r="BA8" s="7" t="s">
        <v>8</v>
      </c>
      <c r="BB8" s="7" t="s">
        <v>6</v>
      </c>
      <c r="BC8" s="7" t="s">
        <v>7</v>
      </c>
      <c r="BD8" s="7" t="s">
        <v>8</v>
      </c>
      <c r="BE8" s="7" t="s">
        <v>6</v>
      </c>
      <c r="BF8" s="7" t="s">
        <v>7</v>
      </c>
      <c r="BG8" s="7" t="s">
        <v>8</v>
      </c>
      <c r="BH8" s="7" t="s">
        <v>6</v>
      </c>
      <c r="BI8" s="7" t="s">
        <v>7</v>
      </c>
      <c r="BJ8" s="7" t="s">
        <v>8</v>
      </c>
      <c r="BK8" s="7" t="s">
        <v>6</v>
      </c>
      <c r="BL8" s="7" t="s">
        <v>7</v>
      </c>
      <c r="BM8" s="7" t="s">
        <v>8</v>
      </c>
      <c r="BN8" s="7" t="s">
        <v>6</v>
      </c>
      <c r="BO8" s="7" t="s">
        <v>7</v>
      </c>
      <c r="BP8" s="7" t="s">
        <v>8</v>
      </c>
      <c r="BQ8" s="5"/>
    </row>
    <row r="9" spans="3:69" ht="20.25" customHeight="1" x14ac:dyDescent="0.25">
      <c r="D9" s="8" t="s">
        <v>9</v>
      </c>
      <c r="E9" s="9" t="s">
        <v>85</v>
      </c>
      <c r="F9" s="10"/>
      <c r="G9" s="10"/>
      <c r="H9" s="11"/>
      <c r="I9" s="12" t="s">
        <v>10</v>
      </c>
      <c r="J9" s="13">
        <f t="shared" ref="J9:K9" si="0">SUM(J10,J19,J23,J30)</f>
        <v>4511.3380666666671</v>
      </c>
      <c r="K9" s="13">
        <f t="shared" si="0"/>
        <v>5413.6056799999997</v>
      </c>
      <c r="L9" s="12" t="s">
        <v>10</v>
      </c>
      <c r="M9" s="13">
        <f t="shared" ref="M9:N9" si="1">SUM(M10,M19,M23,M30)</f>
        <v>8400.3819683333331</v>
      </c>
      <c r="N9" s="13">
        <f t="shared" si="1"/>
        <v>9750.2654540000003</v>
      </c>
      <c r="O9" s="12" t="s">
        <v>10</v>
      </c>
      <c r="P9" s="13">
        <f t="shared" ref="P9:Q9" si="2">SUM(P10,P19,P23,P30)</f>
        <v>7375.8515983333327</v>
      </c>
      <c r="Q9" s="13">
        <f t="shared" si="2"/>
        <v>8851.0219179999985</v>
      </c>
      <c r="R9" s="12" t="s">
        <v>10</v>
      </c>
      <c r="S9" s="13">
        <f t="shared" ref="S9:T9" si="3">SUM(S10,S19,S23,S30)</f>
        <v>20287.571633333337</v>
      </c>
      <c r="T9" s="13">
        <f t="shared" si="3"/>
        <v>24014.893051999999</v>
      </c>
      <c r="U9" s="12" t="s">
        <v>10</v>
      </c>
      <c r="V9" s="13">
        <f t="shared" ref="V9:W9" si="4">SUM(V10,V19,V23,V30)</f>
        <v>11846.303295</v>
      </c>
      <c r="W9" s="13">
        <f t="shared" si="4"/>
        <v>14215.563954000001</v>
      </c>
      <c r="X9" s="12" t="s">
        <v>10</v>
      </c>
      <c r="Y9" s="13">
        <f t="shared" ref="Y9:Z9" si="5">SUM(Y10,Y19,Y23,Y30)</f>
        <v>16658.577219999999</v>
      </c>
      <c r="Z9" s="13">
        <f t="shared" si="5"/>
        <v>19990.292664000001</v>
      </c>
      <c r="AA9" s="12" t="s">
        <v>10</v>
      </c>
      <c r="AB9" s="13">
        <f t="shared" ref="AB9:AC9" si="6">SUM(AB10,AB19,AB23,AB30)</f>
        <v>11969.324659999998</v>
      </c>
      <c r="AC9" s="13">
        <f t="shared" si="6"/>
        <v>14363.189592000001</v>
      </c>
      <c r="AD9" s="12" t="s">
        <v>10</v>
      </c>
      <c r="AE9" s="13">
        <f t="shared" ref="AE9:AF9" si="7">SUM(AE10,AE19,AE23,AE30)</f>
        <v>40474.205175000003</v>
      </c>
      <c r="AF9" s="13">
        <f t="shared" si="7"/>
        <v>48569.04621</v>
      </c>
      <c r="AG9" s="12" t="s">
        <v>10</v>
      </c>
      <c r="AH9" s="13">
        <f t="shared" ref="AH9:AI9" si="8">SUM(AH10,AH19,AH23,AH30)</f>
        <v>60761.776808333336</v>
      </c>
      <c r="AI9" s="13">
        <f t="shared" si="8"/>
        <v>72583.939262</v>
      </c>
      <c r="AJ9" s="12" t="s">
        <v>10</v>
      </c>
      <c r="AK9" s="13">
        <f t="shared" ref="AK9:AL9" si="9">SUM(AK10,AK19,AK23,AK30)</f>
        <v>16819.987925000001</v>
      </c>
      <c r="AL9" s="13">
        <f t="shared" si="9"/>
        <v>19515.037510000002</v>
      </c>
      <c r="AM9" s="12" t="s">
        <v>10</v>
      </c>
      <c r="AN9" s="13">
        <f t="shared" ref="AN9:AO9" si="10">SUM(AN10,AN19,AN23,AN30)</f>
        <v>12142.860210000001</v>
      </c>
      <c r="AO9" s="13">
        <f t="shared" si="10"/>
        <v>14540.106142000001</v>
      </c>
      <c r="AP9" s="12" t="s">
        <v>10</v>
      </c>
      <c r="AQ9" s="13">
        <f t="shared" ref="AQ9:AR9" si="11">SUM(AQ10,AQ19,AQ23,AQ30)</f>
        <v>102289.10154999999</v>
      </c>
      <c r="AR9" s="13">
        <f t="shared" si="11"/>
        <v>110539.55178000001</v>
      </c>
      <c r="AS9" s="12" t="s">
        <v>10</v>
      </c>
      <c r="AT9" s="13">
        <f t="shared" ref="AT9:AU9" si="12">SUM(AT10,AT19,AT23,AT30)</f>
        <v>131251.949685</v>
      </c>
      <c r="AU9" s="13">
        <f t="shared" si="12"/>
        <v>144594.69543199998</v>
      </c>
      <c r="AV9" s="12" t="s">
        <v>10</v>
      </c>
      <c r="AW9" s="13">
        <f t="shared" ref="AW9:AX9" si="13">SUM(AW10,AW19,AW23,AW30)</f>
        <v>192013.72649333335</v>
      </c>
      <c r="AX9" s="13">
        <f t="shared" si="13"/>
        <v>217178.63469400001</v>
      </c>
      <c r="AY9" s="12" t="s">
        <v>10</v>
      </c>
      <c r="AZ9" s="13">
        <f t="shared" ref="AZ9:BA9" si="14">SUM(AZ10,AZ19,AZ23,AZ30)</f>
        <v>7419.4174283333332</v>
      </c>
      <c r="BA9" s="13">
        <f t="shared" si="14"/>
        <v>8769.3009139999995</v>
      </c>
      <c r="BB9" s="12" t="s">
        <v>10</v>
      </c>
      <c r="BC9" s="13">
        <f t="shared" ref="BC9:BD9" si="15">SUM(BC10,BC19,BC23,BC30)</f>
        <v>6843.0057033333333</v>
      </c>
      <c r="BD9" s="13">
        <f t="shared" si="15"/>
        <v>8211.6068439999999</v>
      </c>
      <c r="BE9" s="12" t="s">
        <v>10</v>
      </c>
      <c r="BF9" s="13">
        <f t="shared" ref="BF9:BG9" si="16">SUM(BF10,BF19,BF23,BF30)</f>
        <v>4712.3007966666673</v>
      </c>
      <c r="BG9" s="13">
        <f t="shared" si="16"/>
        <v>5654.7609560000001</v>
      </c>
      <c r="BH9" s="12" t="s">
        <v>10</v>
      </c>
      <c r="BI9" s="13">
        <f t="shared" ref="BI9:BJ9" si="17">SUM(BI10,BI19,BI23,BI30)</f>
        <v>18974.723928333337</v>
      </c>
      <c r="BJ9" s="13">
        <f t="shared" si="17"/>
        <v>22635.668714000003</v>
      </c>
      <c r="BK9" s="12" t="s">
        <v>10</v>
      </c>
      <c r="BL9" s="13">
        <f t="shared" ref="BL9:BM9" si="18">SUM(BL10,BL19,BL23,BL30)</f>
        <v>150226.67361333332</v>
      </c>
      <c r="BM9" s="13">
        <f t="shared" si="18"/>
        <v>167230.36414600001</v>
      </c>
      <c r="BN9" s="12" t="s">
        <v>10</v>
      </c>
      <c r="BO9" s="13">
        <f t="shared" ref="BO9:BP9" si="19">SUM(BO10,BO19,BO23,BO30)</f>
        <v>210988.45042166667</v>
      </c>
      <c r="BP9" s="13">
        <f t="shared" si="19"/>
        <v>239814.30340800001</v>
      </c>
      <c r="BQ9" s="14"/>
    </row>
    <row r="10" spans="3:69" ht="63" x14ac:dyDescent="0.25">
      <c r="D10" s="15" t="s">
        <v>11</v>
      </c>
      <c r="E10" s="16" t="s">
        <v>12</v>
      </c>
      <c r="F10" s="9" t="s">
        <v>13</v>
      </c>
      <c r="G10" s="11"/>
      <c r="H10" s="17"/>
      <c r="I10" s="12" t="s">
        <v>10</v>
      </c>
      <c r="J10" s="13">
        <f t="shared" ref="J10:K10" si="20">SUM(J11:J18)</f>
        <v>0</v>
      </c>
      <c r="K10" s="13">
        <f t="shared" si="20"/>
        <v>0</v>
      </c>
      <c r="L10" s="12" t="s">
        <v>10</v>
      </c>
      <c r="M10" s="13">
        <f t="shared" ref="M10:N10" si="21">SUM(M11:M18)</f>
        <v>0</v>
      </c>
      <c r="N10" s="13">
        <f t="shared" si="21"/>
        <v>0</v>
      </c>
      <c r="O10" s="12" t="s">
        <v>10</v>
      </c>
      <c r="P10" s="13">
        <f t="shared" ref="P10:Q10" si="22">SUM(P11:P18)</f>
        <v>626.43416999999999</v>
      </c>
      <c r="Q10" s="13">
        <f t="shared" si="22"/>
        <v>751.72100399999999</v>
      </c>
      <c r="R10" s="12" t="s">
        <v>10</v>
      </c>
      <c r="S10" s="13">
        <f>SUMIFS(I10:Q10,I$8:Q$8,S$8)</f>
        <v>626.43416999999999</v>
      </c>
      <c r="T10" s="13">
        <f>SUMIFS(I10:Q10,I$8:Q$8,T$8)</f>
        <v>751.72100399999999</v>
      </c>
      <c r="U10" s="12" t="s">
        <v>10</v>
      </c>
      <c r="V10" s="13">
        <f t="shared" ref="V10:W10" si="23">SUM(V11:V18)</f>
        <v>0</v>
      </c>
      <c r="W10" s="13">
        <f t="shared" si="23"/>
        <v>0</v>
      </c>
      <c r="X10" s="12" t="s">
        <v>10</v>
      </c>
      <c r="Y10" s="13">
        <f t="shared" ref="Y10:Z10" si="24">SUM(Y11:Y18)</f>
        <v>4672.3475599999992</v>
      </c>
      <c r="Z10" s="13">
        <f t="shared" si="24"/>
        <v>5606.8170719999998</v>
      </c>
      <c r="AA10" s="12" t="s">
        <v>10</v>
      </c>
      <c r="AB10" s="13">
        <f t="shared" ref="AB10:AC10" si="25">SUM(AB11:AB18)</f>
        <v>0</v>
      </c>
      <c r="AC10" s="13">
        <f t="shared" si="25"/>
        <v>0</v>
      </c>
      <c r="AD10" s="12" t="s">
        <v>10</v>
      </c>
      <c r="AE10" s="13">
        <f>SUMIFS(U10:AC10,U$8:AC$8,AE$8)</f>
        <v>4672.3475599999992</v>
      </c>
      <c r="AF10" s="13">
        <f>SUMIFS(U10:AC10,U$8:AC$8,AF$8)</f>
        <v>5606.8170719999998</v>
      </c>
      <c r="AG10" s="12" t="s">
        <v>10</v>
      </c>
      <c r="AH10" s="13">
        <f t="shared" ref="AH10:AI25" si="26">S10+AE10</f>
        <v>5298.7817299999988</v>
      </c>
      <c r="AI10" s="13">
        <f t="shared" si="26"/>
        <v>6358.5380759999998</v>
      </c>
      <c r="AJ10" s="12" t="s">
        <v>10</v>
      </c>
      <c r="AK10" s="13">
        <f t="shared" ref="AK10:AL10" si="27">SUM(AK11:AK18)</f>
        <v>1606.4046300000002</v>
      </c>
      <c r="AL10" s="13">
        <f t="shared" si="27"/>
        <v>1927.6855560000001</v>
      </c>
      <c r="AM10" s="12" t="s">
        <v>10</v>
      </c>
      <c r="AN10" s="13">
        <f t="shared" ref="AN10:AO10" si="28">SUM(AN11:AN18)</f>
        <v>0</v>
      </c>
      <c r="AO10" s="13">
        <f t="shared" si="28"/>
        <v>0</v>
      </c>
      <c r="AP10" s="12" t="s">
        <v>10</v>
      </c>
      <c r="AQ10" s="13">
        <f t="shared" ref="AQ10:AR10" si="29">SUM(AQ11:AQ18)</f>
        <v>11972.3994</v>
      </c>
      <c r="AR10" s="13">
        <f t="shared" si="29"/>
        <v>14366.879279999999</v>
      </c>
      <c r="AS10" s="12" t="s">
        <v>10</v>
      </c>
      <c r="AT10" s="13">
        <f>SUMIFS(AJ10:AR10,AJ$8:AR$8,AT$8)</f>
        <v>13578.804030000001</v>
      </c>
      <c r="AU10" s="13">
        <f>SUMIFS(AJ10:AR10,AJ$8:AR$8,AU$8)</f>
        <v>16294.564836</v>
      </c>
      <c r="AV10" s="12" t="s">
        <v>10</v>
      </c>
      <c r="AW10" s="13">
        <f t="shared" ref="AW10:AX25" si="30">AH10+AT10</f>
        <v>18877.585760000002</v>
      </c>
      <c r="AX10" s="13">
        <f t="shared" si="30"/>
        <v>22653.102911999998</v>
      </c>
      <c r="AY10" s="12" t="s">
        <v>10</v>
      </c>
      <c r="AZ10" s="13">
        <f t="shared" ref="AZ10:BA10" si="31">SUM(AZ11:AZ18)</f>
        <v>0</v>
      </c>
      <c r="BA10" s="13">
        <f t="shared" si="31"/>
        <v>0</v>
      </c>
      <c r="BB10" s="12" t="s">
        <v>10</v>
      </c>
      <c r="BC10" s="13">
        <f t="shared" ref="BC10:BD10" si="32">SUM(BC11:BC18)</f>
        <v>194.06963999999999</v>
      </c>
      <c r="BD10" s="13">
        <f t="shared" si="32"/>
        <v>232.88356799999997</v>
      </c>
      <c r="BE10" s="12" t="s">
        <v>10</v>
      </c>
      <c r="BF10" s="13">
        <f t="shared" ref="BF10:BG10" si="33">SUM(BF11:BF18)</f>
        <v>0</v>
      </c>
      <c r="BG10" s="13">
        <f t="shared" si="33"/>
        <v>0</v>
      </c>
      <c r="BH10" s="12" t="s">
        <v>10</v>
      </c>
      <c r="BI10" s="13">
        <f>SUMIFS(AY10:BG10,AY$8:BG$8,BI$8)</f>
        <v>194.06963999999999</v>
      </c>
      <c r="BJ10" s="13">
        <f>SUMIFS(AY10:BG10,AY$8:BG$8,BJ$8)</f>
        <v>232.88356799999997</v>
      </c>
      <c r="BK10" s="12" t="s">
        <v>10</v>
      </c>
      <c r="BL10" s="13">
        <f t="shared" ref="BL10:BM25" si="34">AT10+BI10</f>
        <v>13772.873670000001</v>
      </c>
      <c r="BM10" s="13">
        <f t="shared" si="34"/>
        <v>16527.448403999999</v>
      </c>
      <c r="BN10" s="12" t="s">
        <v>10</v>
      </c>
      <c r="BO10" s="13">
        <f t="shared" ref="BO10:BP25" si="35">AH10+BL10</f>
        <v>19071.6554</v>
      </c>
      <c r="BP10" s="13">
        <f t="shared" si="35"/>
        <v>22885.98648</v>
      </c>
      <c r="BQ10" s="14"/>
    </row>
    <row r="11" spans="3:69" ht="33" customHeight="1" x14ac:dyDescent="0.25">
      <c r="C11" s="18"/>
      <c r="D11" s="15" t="s">
        <v>14</v>
      </c>
      <c r="E11" s="19"/>
      <c r="F11" s="20"/>
      <c r="G11" s="21" t="s">
        <v>15</v>
      </c>
      <c r="H11" s="7" t="s">
        <v>16</v>
      </c>
      <c r="I11" s="12">
        <v>0</v>
      </c>
      <c r="J11" s="13">
        <v>0</v>
      </c>
      <c r="K11" s="13">
        <v>0</v>
      </c>
      <c r="L11" s="12">
        <v>0</v>
      </c>
      <c r="M11" s="13">
        <v>0</v>
      </c>
      <c r="N11" s="13">
        <v>0</v>
      </c>
      <c r="O11" s="12">
        <v>0</v>
      </c>
      <c r="P11" s="13">
        <v>0</v>
      </c>
      <c r="Q11" s="13">
        <v>0</v>
      </c>
      <c r="R11" s="12">
        <f t="shared" ref="R11:R18" si="36">SUMIFS(I11:Q11,I$8:Q$8,R$8)</f>
        <v>0</v>
      </c>
      <c r="S11" s="13">
        <f t="shared" ref="S11:S18" si="37">SUMIFS(I11:Q11,I$8:Q$8,S$8)</f>
        <v>0</v>
      </c>
      <c r="T11" s="13">
        <f t="shared" ref="T11:T18" si="38">SUMIFS(I11:Q11,I$8:Q$8,T$8)</f>
        <v>0</v>
      </c>
      <c r="U11" s="12">
        <v>0</v>
      </c>
      <c r="V11" s="13">
        <v>0</v>
      </c>
      <c r="W11" s="13">
        <v>0</v>
      </c>
      <c r="X11" s="12">
        <v>0</v>
      </c>
      <c r="Y11" s="13">
        <v>0</v>
      </c>
      <c r="Z11" s="13">
        <v>0</v>
      </c>
      <c r="AA11" s="12">
        <v>0</v>
      </c>
      <c r="AB11" s="13">
        <v>0</v>
      </c>
      <c r="AC11" s="13">
        <v>0</v>
      </c>
      <c r="AD11" s="12">
        <f t="shared" ref="AD11:AD18" si="39">SUMIFS(U11:AC11,U$8:AC$8,AD$8)</f>
        <v>0</v>
      </c>
      <c r="AE11" s="13">
        <f t="shared" ref="AE11:AE18" si="40">SUMIFS(U11:AC11,U$8:AC$8,AE$8)</f>
        <v>0</v>
      </c>
      <c r="AF11" s="13">
        <f t="shared" ref="AF11:AF18" si="41">SUMIFS(U11:AC11,U$8:AC$8,AF$8)</f>
        <v>0</v>
      </c>
      <c r="AG11" s="12">
        <f t="shared" ref="AG11:AG18" si="42">R11+AD11</f>
        <v>0</v>
      </c>
      <c r="AH11" s="13">
        <f t="shared" si="26"/>
        <v>0</v>
      </c>
      <c r="AI11" s="13">
        <f t="shared" si="26"/>
        <v>0</v>
      </c>
      <c r="AJ11" s="12">
        <v>0</v>
      </c>
      <c r="AK11" s="13">
        <v>0</v>
      </c>
      <c r="AL11" s="13">
        <v>0</v>
      </c>
      <c r="AM11" s="12">
        <v>0</v>
      </c>
      <c r="AN11" s="13">
        <v>0</v>
      </c>
      <c r="AO11" s="13">
        <v>0</v>
      </c>
      <c r="AP11" s="12">
        <v>2</v>
      </c>
      <c r="AQ11" s="13">
        <v>3592.3400200000001</v>
      </c>
      <c r="AR11" s="13">
        <v>4310.8080239999999</v>
      </c>
      <c r="AS11" s="12">
        <f t="shared" ref="AS11:AS18" si="43">SUMIFS(AJ11:AR11,AJ$8:AR$8,AS$8)</f>
        <v>2</v>
      </c>
      <c r="AT11" s="13">
        <f t="shared" ref="AT11:AT18" si="44">SUMIFS(AJ11:AR11,AJ$8:AR$8,AT$8)</f>
        <v>3592.3400200000001</v>
      </c>
      <c r="AU11" s="13">
        <f t="shared" ref="AU11:AU18" si="45">SUMIFS(AJ11:AR11,AJ$8:AR$8,AU$8)</f>
        <v>4310.8080239999999</v>
      </c>
      <c r="AV11" s="12">
        <f t="shared" ref="AV11:AV18" si="46">AG11+AS11</f>
        <v>2</v>
      </c>
      <c r="AW11" s="13">
        <f t="shared" si="30"/>
        <v>3592.3400200000001</v>
      </c>
      <c r="AX11" s="13">
        <f t="shared" si="30"/>
        <v>4310.8080239999999</v>
      </c>
      <c r="AY11" s="12">
        <v>0</v>
      </c>
      <c r="AZ11" s="13">
        <v>0</v>
      </c>
      <c r="BA11" s="13">
        <v>0</v>
      </c>
      <c r="BB11" s="12">
        <v>0</v>
      </c>
      <c r="BC11" s="13">
        <v>0</v>
      </c>
      <c r="BD11" s="13">
        <v>0</v>
      </c>
      <c r="BE11" s="12">
        <v>0</v>
      </c>
      <c r="BF11" s="13">
        <v>0</v>
      </c>
      <c r="BG11" s="13">
        <v>0</v>
      </c>
      <c r="BH11" s="12">
        <f t="shared" ref="BH11:BH18" si="47">SUMIFS(AY11:BG11,AY$8:BG$8,BH$8)</f>
        <v>0</v>
      </c>
      <c r="BI11" s="13">
        <f t="shared" ref="BI11:BI18" si="48">SUMIFS(AY11:BG11,AY$8:BG$8,BI$8)</f>
        <v>0</v>
      </c>
      <c r="BJ11" s="13">
        <f t="shared" ref="BJ11:BJ18" si="49">SUMIFS(AY11:BG11,AY$8:BG$8,BJ$8)</f>
        <v>0</v>
      </c>
      <c r="BK11" s="12">
        <f t="shared" ref="BK11:BK18" si="50">AS11+BH11</f>
        <v>2</v>
      </c>
      <c r="BL11" s="13">
        <f t="shared" si="34"/>
        <v>3592.3400200000001</v>
      </c>
      <c r="BM11" s="13">
        <f t="shared" si="34"/>
        <v>4310.8080239999999</v>
      </c>
      <c r="BN11" s="12">
        <f t="shared" ref="BN11:BN18" si="51">AG11+BK11</f>
        <v>2</v>
      </c>
      <c r="BO11" s="13">
        <f t="shared" si="35"/>
        <v>3592.3400200000001</v>
      </c>
      <c r="BP11" s="13">
        <f t="shared" si="35"/>
        <v>4310.8080239999999</v>
      </c>
      <c r="BQ11" s="14"/>
    </row>
    <row r="12" spans="3:69" ht="33" customHeight="1" x14ac:dyDescent="0.25">
      <c r="C12" s="18"/>
      <c r="D12" s="15" t="s">
        <v>17</v>
      </c>
      <c r="E12" s="19"/>
      <c r="F12" s="22"/>
      <c r="G12" s="21" t="s">
        <v>18</v>
      </c>
      <c r="H12" s="7" t="s">
        <v>16</v>
      </c>
      <c r="I12" s="12">
        <v>0</v>
      </c>
      <c r="J12" s="13">
        <v>0</v>
      </c>
      <c r="K12" s="13">
        <v>0</v>
      </c>
      <c r="L12" s="12">
        <v>0</v>
      </c>
      <c r="M12" s="13">
        <v>0</v>
      </c>
      <c r="N12" s="13">
        <v>0</v>
      </c>
      <c r="O12" s="12">
        <v>0</v>
      </c>
      <c r="P12" s="13">
        <v>0</v>
      </c>
      <c r="Q12" s="13">
        <v>0</v>
      </c>
      <c r="R12" s="12">
        <f t="shared" si="36"/>
        <v>0</v>
      </c>
      <c r="S12" s="13">
        <f t="shared" si="37"/>
        <v>0</v>
      </c>
      <c r="T12" s="13">
        <f t="shared" si="38"/>
        <v>0</v>
      </c>
      <c r="U12" s="12">
        <v>0</v>
      </c>
      <c r="V12" s="13">
        <v>0</v>
      </c>
      <c r="W12" s="13">
        <v>0</v>
      </c>
      <c r="X12" s="12">
        <v>0</v>
      </c>
      <c r="Y12" s="13">
        <v>0</v>
      </c>
      <c r="Z12" s="13">
        <v>0</v>
      </c>
      <c r="AA12" s="12">
        <v>0</v>
      </c>
      <c r="AB12" s="13">
        <v>0</v>
      </c>
      <c r="AC12" s="13">
        <v>0</v>
      </c>
      <c r="AD12" s="12">
        <f t="shared" si="39"/>
        <v>0</v>
      </c>
      <c r="AE12" s="13">
        <f t="shared" si="40"/>
        <v>0</v>
      </c>
      <c r="AF12" s="13">
        <f t="shared" si="41"/>
        <v>0</v>
      </c>
      <c r="AG12" s="12">
        <f t="shared" si="42"/>
        <v>0</v>
      </c>
      <c r="AH12" s="13">
        <f t="shared" si="26"/>
        <v>0</v>
      </c>
      <c r="AI12" s="13">
        <f t="shared" si="26"/>
        <v>0</v>
      </c>
      <c r="AJ12" s="12">
        <v>0</v>
      </c>
      <c r="AK12" s="13">
        <v>0</v>
      </c>
      <c r="AL12" s="13">
        <v>0</v>
      </c>
      <c r="AM12" s="12">
        <v>0</v>
      </c>
      <c r="AN12" s="13">
        <v>0</v>
      </c>
      <c r="AO12" s="13">
        <v>0</v>
      </c>
      <c r="AP12" s="12">
        <v>2</v>
      </c>
      <c r="AQ12" s="13">
        <v>4071.5789799999998</v>
      </c>
      <c r="AR12" s="13">
        <v>4885.8947759999992</v>
      </c>
      <c r="AS12" s="12">
        <f t="shared" si="43"/>
        <v>2</v>
      </c>
      <c r="AT12" s="13">
        <f t="shared" si="44"/>
        <v>4071.5789799999998</v>
      </c>
      <c r="AU12" s="13">
        <f t="shared" si="45"/>
        <v>4885.8947759999992</v>
      </c>
      <c r="AV12" s="12">
        <f t="shared" si="46"/>
        <v>2</v>
      </c>
      <c r="AW12" s="13">
        <f t="shared" si="30"/>
        <v>4071.5789799999998</v>
      </c>
      <c r="AX12" s="13">
        <f t="shared" si="30"/>
        <v>4885.8947759999992</v>
      </c>
      <c r="AY12" s="12">
        <v>0</v>
      </c>
      <c r="AZ12" s="13">
        <v>0</v>
      </c>
      <c r="BA12" s="13">
        <v>0</v>
      </c>
      <c r="BB12" s="12">
        <v>0</v>
      </c>
      <c r="BC12" s="13">
        <v>0</v>
      </c>
      <c r="BD12" s="13">
        <v>0</v>
      </c>
      <c r="BE12" s="12">
        <v>0</v>
      </c>
      <c r="BF12" s="13">
        <v>0</v>
      </c>
      <c r="BG12" s="13">
        <v>0</v>
      </c>
      <c r="BH12" s="12">
        <f t="shared" si="47"/>
        <v>0</v>
      </c>
      <c r="BI12" s="13">
        <f t="shared" si="48"/>
        <v>0</v>
      </c>
      <c r="BJ12" s="13">
        <f t="shared" si="49"/>
        <v>0</v>
      </c>
      <c r="BK12" s="12">
        <f t="shared" si="50"/>
        <v>2</v>
      </c>
      <c r="BL12" s="13">
        <f t="shared" si="34"/>
        <v>4071.5789799999998</v>
      </c>
      <c r="BM12" s="13">
        <f t="shared" si="34"/>
        <v>4885.8947759999992</v>
      </c>
      <c r="BN12" s="12">
        <f t="shared" si="51"/>
        <v>2</v>
      </c>
      <c r="BO12" s="13">
        <f t="shared" si="35"/>
        <v>4071.5789799999998</v>
      </c>
      <c r="BP12" s="13">
        <f t="shared" si="35"/>
        <v>4885.8947759999992</v>
      </c>
      <c r="BQ12" s="14"/>
    </row>
    <row r="13" spans="3:69" ht="33" customHeight="1" x14ac:dyDescent="0.25">
      <c r="C13" s="18"/>
      <c r="D13" s="15" t="s">
        <v>19</v>
      </c>
      <c r="E13" s="19"/>
      <c r="F13" s="22"/>
      <c r="G13" s="21" t="s">
        <v>20</v>
      </c>
      <c r="H13" s="7" t="s">
        <v>16</v>
      </c>
      <c r="I13" s="12">
        <v>0</v>
      </c>
      <c r="J13" s="13">
        <v>0</v>
      </c>
      <c r="K13" s="13">
        <v>0</v>
      </c>
      <c r="L13" s="12">
        <v>0</v>
      </c>
      <c r="M13" s="13">
        <v>0</v>
      </c>
      <c r="N13" s="13">
        <v>0</v>
      </c>
      <c r="O13" s="12">
        <v>0</v>
      </c>
      <c r="P13" s="13">
        <v>0</v>
      </c>
      <c r="Q13" s="13">
        <v>0</v>
      </c>
      <c r="R13" s="12">
        <f t="shared" si="36"/>
        <v>0</v>
      </c>
      <c r="S13" s="13">
        <f t="shared" si="37"/>
        <v>0</v>
      </c>
      <c r="T13" s="13">
        <f t="shared" si="38"/>
        <v>0</v>
      </c>
      <c r="U13" s="12">
        <v>0</v>
      </c>
      <c r="V13" s="13">
        <v>0</v>
      </c>
      <c r="W13" s="13">
        <v>0</v>
      </c>
      <c r="X13" s="12">
        <v>0</v>
      </c>
      <c r="Y13" s="13">
        <v>0</v>
      </c>
      <c r="Z13" s="13">
        <v>0</v>
      </c>
      <c r="AA13" s="12">
        <v>0</v>
      </c>
      <c r="AB13" s="13">
        <v>0</v>
      </c>
      <c r="AC13" s="13">
        <v>0</v>
      </c>
      <c r="AD13" s="12">
        <f t="shared" si="39"/>
        <v>0</v>
      </c>
      <c r="AE13" s="13">
        <f t="shared" si="40"/>
        <v>0</v>
      </c>
      <c r="AF13" s="13">
        <f t="shared" si="41"/>
        <v>0</v>
      </c>
      <c r="AG13" s="12">
        <f t="shared" si="42"/>
        <v>0</v>
      </c>
      <c r="AH13" s="13">
        <f t="shared" si="26"/>
        <v>0</v>
      </c>
      <c r="AI13" s="13">
        <f t="shared" si="26"/>
        <v>0</v>
      </c>
      <c r="AJ13" s="12">
        <v>0</v>
      </c>
      <c r="AK13" s="13">
        <v>0</v>
      </c>
      <c r="AL13" s="13">
        <v>0</v>
      </c>
      <c r="AM13" s="12">
        <v>0</v>
      </c>
      <c r="AN13" s="13">
        <v>0</v>
      </c>
      <c r="AO13" s="13">
        <v>0</v>
      </c>
      <c r="AP13" s="12">
        <v>2</v>
      </c>
      <c r="AQ13" s="13">
        <v>3051.9432999999999</v>
      </c>
      <c r="AR13" s="13">
        <v>3662.3319599999995</v>
      </c>
      <c r="AS13" s="12">
        <f t="shared" si="43"/>
        <v>2</v>
      </c>
      <c r="AT13" s="13">
        <f t="shared" si="44"/>
        <v>3051.9432999999999</v>
      </c>
      <c r="AU13" s="13">
        <f t="shared" si="45"/>
        <v>3662.3319599999995</v>
      </c>
      <c r="AV13" s="12">
        <f t="shared" si="46"/>
        <v>2</v>
      </c>
      <c r="AW13" s="13">
        <f t="shared" si="30"/>
        <v>3051.9432999999999</v>
      </c>
      <c r="AX13" s="13">
        <f t="shared" si="30"/>
        <v>3662.3319599999995</v>
      </c>
      <c r="AY13" s="12">
        <v>0</v>
      </c>
      <c r="AZ13" s="13">
        <v>0</v>
      </c>
      <c r="BA13" s="13">
        <v>0</v>
      </c>
      <c r="BB13" s="12">
        <v>0</v>
      </c>
      <c r="BC13" s="13">
        <v>0</v>
      </c>
      <c r="BD13" s="13">
        <v>0</v>
      </c>
      <c r="BE13" s="12">
        <v>0</v>
      </c>
      <c r="BF13" s="13">
        <v>0</v>
      </c>
      <c r="BG13" s="13">
        <v>0</v>
      </c>
      <c r="BH13" s="12">
        <f t="shared" si="47"/>
        <v>0</v>
      </c>
      <c r="BI13" s="13">
        <f t="shared" si="48"/>
        <v>0</v>
      </c>
      <c r="BJ13" s="13">
        <f t="shared" si="49"/>
        <v>0</v>
      </c>
      <c r="BK13" s="12">
        <f t="shared" si="50"/>
        <v>2</v>
      </c>
      <c r="BL13" s="13">
        <f t="shared" si="34"/>
        <v>3051.9432999999999</v>
      </c>
      <c r="BM13" s="13">
        <f t="shared" si="34"/>
        <v>3662.3319599999995</v>
      </c>
      <c r="BN13" s="12">
        <f t="shared" si="51"/>
        <v>2</v>
      </c>
      <c r="BO13" s="13">
        <f t="shared" si="35"/>
        <v>3051.9432999999999</v>
      </c>
      <c r="BP13" s="13">
        <f t="shared" si="35"/>
        <v>3662.3319599999995</v>
      </c>
      <c r="BQ13" s="14"/>
    </row>
    <row r="14" spans="3:69" ht="63" x14ac:dyDescent="0.25">
      <c r="C14" s="18"/>
      <c r="D14" s="15" t="s">
        <v>21</v>
      </c>
      <c r="E14" s="19"/>
      <c r="F14" s="22"/>
      <c r="G14" s="21" t="s">
        <v>22</v>
      </c>
      <c r="H14" s="7" t="s">
        <v>23</v>
      </c>
      <c r="I14" s="12">
        <v>0</v>
      </c>
      <c r="J14" s="13">
        <v>0</v>
      </c>
      <c r="K14" s="13">
        <v>0</v>
      </c>
      <c r="L14" s="12">
        <v>0</v>
      </c>
      <c r="M14" s="13">
        <v>0</v>
      </c>
      <c r="N14" s="13">
        <v>0</v>
      </c>
      <c r="O14" s="12">
        <v>0</v>
      </c>
      <c r="P14" s="13">
        <v>0</v>
      </c>
      <c r="Q14" s="13">
        <v>0</v>
      </c>
      <c r="R14" s="12">
        <f t="shared" si="36"/>
        <v>0</v>
      </c>
      <c r="S14" s="13">
        <f t="shared" si="37"/>
        <v>0</v>
      </c>
      <c r="T14" s="13">
        <f t="shared" si="38"/>
        <v>0</v>
      </c>
      <c r="U14" s="12">
        <v>0</v>
      </c>
      <c r="V14" s="13">
        <v>0</v>
      </c>
      <c r="W14" s="13">
        <v>0</v>
      </c>
      <c r="X14" s="12">
        <v>1</v>
      </c>
      <c r="Y14" s="13">
        <v>4542.9677999999994</v>
      </c>
      <c r="Z14" s="13">
        <v>5451.5613599999997</v>
      </c>
      <c r="AA14" s="12">
        <v>0</v>
      </c>
      <c r="AB14" s="13">
        <v>0</v>
      </c>
      <c r="AC14" s="13">
        <v>0</v>
      </c>
      <c r="AD14" s="12">
        <f t="shared" si="39"/>
        <v>1</v>
      </c>
      <c r="AE14" s="13">
        <f t="shared" si="40"/>
        <v>4542.9677999999994</v>
      </c>
      <c r="AF14" s="13">
        <f t="shared" si="41"/>
        <v>5451.5613599999997</v>
      </c>
      <c r="AG14" s="12">
        <f t="shared" si="42"/>
        <v>1</v>
      </c>
      <c r="AH14" s="13">
        <f t="shared" si="26"/>
        <v>4542.9677999999994</v>
      </c>
      <c r="AI14" s="13">
        <f t="shared" si="26"/>
        <v>5451.5613599999997</v>
      </c>
      <c r="AJ14" s="12">
        <v>0</v>
      </c>
      <c r="AK14" s="13">
        <v>0</v>
      </c>
      <c r="AL14" s="13">
        <v>0</v>
      </c>
      <c r="AM14" s="12">
        <v>0</v>
      </c>
      <c r="AN14" s="13">
        <v>0</v>
      </c>
      <c r="AO14" s="13">
        <v>0</v>
      </c>
      <c r="AP14" s="12">
        <v>0</v>
      </c>
      <c r="AQ14" s="13">
        <v>0</v>
      </c>
      <c r="AR14" s="13">
        <v>0</v>
      </c>
      <c r="AS14" s="12">
        <f t="shared" si="43"/>
        <v>0</v>
      </c>
      <c r="AT14" s="13">
        <f t="shared" si="44"/>
        <v>0</v>
      </c>
      <c r="AU14" s="13">
        <f t="shared" si="45"/>
        <v>0</v>
      </c>
      <c r="AV14" s="12">
        <f t="shared" si="46"/>
        <v>1</v>
      </c>
      <c r="AW14" s="13">
        <f t="shared" si="30"/>
        <v>4542.9677999999994</v>
      </c>
      <c r="AX14" s="13">
        <f t="shared" si="30"/>
        <v>5451.5613599999997</v>
      </c>
      <c r="AY14" s="12">
        <v>0</v>
      </c>
      <c r="AZ14" s="13">
        <v>0</v>
      </c>
      <c r="BA14" s="13">
        <v>0</v>
      </c>
      <c r="BB14" s="12">
        <v>0</v>
      </c>
      <c r="BC14" s="13">
        <v>0</v>
      </c>
      <c r="BD14" s="13">
        <v>0</v>
      </c>
      <c r="BE14" s="12">
        <v>0</v>
      </c>
      <c r="BF14" s="13">
        <v>0</v>
      </c>
      <c r="BG14" s="13">
        <v>0</v>
      </c>
      <c r="BH14" s="12">
        <f t="shared" si="47"/>
        <v>0</v>
      </c>
      <c r="BI14" s="13">
        <f t="shared" si="48"/>
        <v>0</v>
      </c>
      <c r="BJ14" s="13">
        <f t="shared" si="49"/>
        <v>0</v>
      </c>
      <c r="BK14" s="12">
        <f t="shared" si="50"/>
        <v>0</v>
      </c>
      <c r="BL14" s="13">
        <f t="shared" si="34"/>
        <v>0</v>
      </c>
      <c r="BM14" s="13">
        <f t="shared" si="34"/>
        <v>0</v>
      </c>
      <c r="BN14" s="12">
        <f t="shared" si="51"/>
        <v>1</v>
      </c>
      <c r="BO14" s="13">
        <f t="shared" si="35"/>
        <v>4542.9677999999994</v>
      </c>
      <c r="BP14" s="13">
        <f t="shared" si="35"/>
        <v>5451.5613599999997</v>
      </c>
      <c r="BQ14" s="14"/>
    </row>
    <row r="15" spans="3:69" ht="33" customHeight="1" x14ac:dyDescent="0.25">
      <c r="C15" s="18"/>
      <c r="D15" s="15" t="s">
        <v>24</v>
      </c>
      <c r="E15" s="19"/>
      <c r="F15" s="22"/>
      <c r="G15" s="21" t="s">
        <v>25</v>
      </c>
      <c r="H15" s="7" t="s">
        <v>16</v>
      </c>
      <c r="I15" s="12">
        <v>0</v>
      </c>
      <c r="J15" s="13">
        <v>0</v>
      </c>
      <c r="K15" s="13">
        <v>0</v>
      </c>
      <c r="L15" s="12">
        <v>0</v>
      </c>
      <c r="M15" s="13">
        <v>0</v>
      </c>
      <c r="N15" s="13">
        <v>0</v>
      </c>
      <c r="O15" s="12">
        <v>0</v>
      </c>
      <c r="P15" s="13">
        <v>0</v>
      </c>
      <c r="Q15" s="13">
        <v>0</v>
      </c>
      <c r="R15" s="12">
        <f t="shared" si="36"/>
        <v>0</v>
      </c>
      <c r="S15" s="13">
        <f t="shared" si="37"/>
        <v>0</v>
      </c>
      <c r="T15" s="13">
        <f t="shared" si="38"/>
        <v>0</v>
      </c>
      <c r="U15" s="12">
        <v>0</v>
      </c>
      <c r="V15" s="13">
        <v>0</v>
      </c>
      <c r="W15" s="13">
        <v>0</v>
      </c>
      <c r="X15" s="12">
        <v>0</v>
      </c>
      <c r="Y15" s="13">
        <v>0</v>
      </c>
      <c r="Z15" s="13">
        <v>0</v>
      </c>
      <c r="AA15" s="12">
        <v>0</v>
      </c>
      <c r="AB15" s="13">
        <v>0</v>
      </c>
      <c r="AC15" s="13">
        <v>0</v>
      </c>
      <c r="AD15" s="12">
        <f t="shared" si="39"/>
        <v>0</v>
      </c>
      <c r="AE15" s="13">
        <f t="shared" si="40"/>
        <v>0</v>
      </c>
      <c r="AF15" s="13">
        <f t="shared" si="41"/>
        <v>0</v>
      </c>
      <c r="AG15" s="12">
        <f t="shared" si="42"/>
        <v>0</v>
      </c>
      <c r="AH15" s="13">
        <f t="shared" si="26"/>
        <v>0</v>
      </c>
      <c r="AI15" s="13">
        <f t="shared" si="26"/>
        <v>0</v>
      </c>
      <c r="AJ15" s="12">
        <v>0</v>
      </c>
      <c r="AK15" s="13">
        <v>0</v>
      </c>
      <c r="AL15" s="13">
        <v>0</v>
      </c>
      <c r="AM15" s="12">
        <v>0</v>
      </c>
      <c r="AN15" s="13">
        <v>0</v>
      </c>
      <c r="AO15" s="13">
        <v>0</v>
      </c>
      <c r="AP15" s="12">
        <v>15</v>
      </c>
      <c r="AQ15" s="13">
        <v>1256.5371</v>
      </c>
      <c r="AR15" s="13">
        <v>1507.8445200000001</v>
      </c>
      <c r="AS15" s="12">
        <f t="shared" si="43"/>
        <v>15</v>
      </c>
      <c r="AT15" s="13">
        <f t="shared" si="44"/>
        <v>1256.5371</v>
      </c>
      <c r="AU15" s="13">
        <f t="shared" si="45"/>
        <v>1507.8445200000001</v>
      </c>
      <c r="AV15" s="12">
        <f t="shared" si="46"/>
        <v>15</v>
      </c>
      <c r="AW15" s="13">
        <f t="shared" si="30"/>
        <v>1256.5371</v>
      </c>
      <c r="AX15" s="13">
        <f t="shared" si="30"/>
        <v>1507.8445200000001</v>
      </c>
      <c r="AY15" s="12">
        <v>0</v>
      </c>
      <c r="AZ15" s="13">
        <v>0</v>
      </c>
      <c r="BA15" s="13">
        <v>0</v>
      </c>
      <c r="BB15" s="12">
        <v>0</v>
      </c>
      <c r="BC15" s="13">
        <v>0</v>
      </c>
      <c r="BD15" s="13">
        <v>0</v>
      </c>
      <c r="BE15" s="12">
        <v>0</v>
      </c>
      <c r="BF15" s="13">
        <v>0</v>
      </c>
      <c r="BG15" s="13">
        <v>0</v>
      </c>
      <c r="BH15" s="12">
        <f t="shared" si="47"/>
        <v>0</v>
      </c>
      <c r="BI15" s="13">
        <f t="shared" si="48"/>
        <v>0</v>
      </c>
      <c r="BJ15" s="13">
        <f t="shared" si="49"/>
        <v>0</v>
      </c>
      <c r="BK15" s="12">
        <f t="shared" si="50"/>
        <v>15</v>
      </c>
      <c r="BL15" s="13">
        <f t="shared" si="34"/>
        <v>1256.5371</v>
      </c>
      <c r="BM15" s="13">
        <f t="shared" si="34"/>
        <v>1507.8445200000001</v>
      </c>
      <c r="BN15" s="12">
        <f t="shared" si="51"/>
        <v>15</v>
      </c>
      <c r="BO15" s="13">
        <f t="shared" si="35"/>
        <v>1256.5371</v>
      </c>
      <c r="BP15" s="13">
        <f t="shared" si="35"/>
        <v>1507.8445200000001</v>
      </c>
      <c r="BQ15" s="14"/>
    </row>
    <row r="16" spans="3:69" ht="33" customHeight="1" x14ac:dyDescent="0.25">
      <c r="C16" s="18"/>
      <c r="D16" s="15" t="s">
        <v>26</v>
      </c>
      <c r="E16" s="19"/>
      <c r="F16" s="22"/>
      <c r="G16" s="21" t="s">
        <v>27</v>
      </c>
      <c r="H16" s="7" t="s">
        <v>16</v>
      </c>
      <c r="I16" s="12">
        <v>0</v>
      </c>
      <c r="J16" s="13">
        <v>0</v>
      </c>
      <c r="K16" s="13">
        <v>0</v>
      </c>
      <c r="L16" s="12">
        <v>0</v>
      </c>
      <c r="M16" s="13">
        <v>0</v>
      </c>
      <c r="N16" s="13">
        <v>0</v>
      </c>
      <c r="O16" s="12">
        <v>9</v>
      </c>
      <c r="P16" s="13">
        <v>283.48316999999997</v>
      </c>
      <c r="Q16" s="13">
        <v>340.17980399999993</v>
      </c>
      <c r="R16" s="12">
        <f t="shared" si="36"/>
        <v>9</v>
      </c>
      <c r="S16" s="13">
        <f t="shared" si="37"/>
        <v>283.48316999999997</v>
      </c>
      <c r="T16" s="13">
        <f t="shared" si="38"/>
        <v>340.17980399999993</v>
      </c>
      <c r="U16" s="12">
        <v>0</v>
      </c>
      <c r="V16" s="13">
        <v>0</v>
      </c>
      <c r="W16" s="13">
        <v>0</v>
      </c>
      <c r="X16" s="12">
        <v>0</v>
      </c>
      <c r="Y16" s="13">
        <v>0</v>
      </c>
      <c r="Z16" s="13">
        <v>0</v>
      </c>
      <c r="AA16" s="12">
        <v>0</v>
      </c>
      <c r="AB16" s="13">
        <v>0</v>
      </c>
      <c r="AC16" s="13">
        <v>0</v>
      </c>
      <c r="AD16" s="12">
        <f t="shared" si="39"/>
        <v>0</v>
      </c>
      <c r="AE16" s="13">
        <f t="shared" si="40"/>
        <v>0</v>
      </c>
      <c r="AF16" s="13">
        <f t="shared" si="41"/>
        <v>0</v>
      </c>
      <c r="AG16" s="12">
        <f t="shared" si="42"/>
        <v>9</v>
      </c>
      <c r="AH16" s="13">
        <f t="shared" si="26"/>
        <v>283.48316999999997</v>
      </c>
      <c r="AI16" s="13">
        <f t="shared" si="26"/>
        <v>340.17980399999993</v>
      </c>
      <c r="AJ16" s="12">
        <v>51</v>
      </c>
      <c r="AK16" s="13">
        <v>1606.4046300000002</v>
      </c>
      <c r="AL16" s="13">
        <v>1927.6855560000001</v>
      </c>
      <c r="AM16" s="12">
        <v>0</v>
      </c>
      <c r="AN16" s="13">
        <v>0</v>
      </c>
      <c r="AO16" s="13">
        <v>0</v>
      </c>
      <c r="AP16" s="12">
        <v>0</v>
      </c>
      <c r="AQ16" s="13">
        <v>0</v>
      </c>
      <c r="AR16" s="13">
        <v>0</v>
      </c>
      <c r="AS16" s="12">
        <f t="shared" si="43"/>
        <v>51</v>
      </c>
      <c r="AT16" s="13">
        <f t="shared" si="44"/>
        <v>1606.4046300000002</v>
      </c>
      <c r="AU16" s="13">
        <f t="shared" si="45"/>
        <v>1927.6855560000001</v>
      </c>
      <c r="AV16" s="12">
        <f t="shared" si="46"/>
        <v>60</v>
      </c>
      <c r="AW16" s="13">
        <f t="shared" si="30"/>
        <v>1889.8878000000002</v>
      </c>
      <c r="AX16" s="13">
        <f t="shared" si="30"/>
        <v>2267.8653600000002</v>
      </c>
      <c r="AY16" s="12">
        <v>0</v>
      </c>
      <c r="AZ16" s="13">
        <v>0</v>
      </c>
      <c r="BA16" s="13">
        <v>0</v>
      </c>
      <c r="BB16" s="12">
        <v>0</v>
      </c>
      <c r="BC16" s="13">
        <v>0</v>
      </c>
      <c r="BD16" s="13">
        <v>0</v>
      </c>
      <c r="BE16" s="12">
        <v>0</v>
      </c>
      <c r="BF16" s="13">
        <v>0</v>
      </c>
      <c r="BG16" s="13">
        <v>0</v>
      </c>
      <c r="BH16" s="12">
        <f t="shared" si="47"/>
        <v>0</v>
      </c>
      <c r="BI16" s="13">
        <f t="shared" si="48"/>
        <v>0</v>
      </c>
      <c r="BJ16" s="13">
        <f t="shared" si="49"/>
        <v>0</v>
      </c>
      <c r="BK16" s="12">
        <f t="shared" si="50"/>
        <v>51</v>
      </c>
      <c r="BL16" s="13">
        <f t="shared" si="34"/>
        <v>1606.4046300000002</v>
      </c>
      <c r="BM16" s="13">
        <f t="shared" si="34"/>
        <v>1927.6855560000001</v>
      </c>
      <c r="BN16" s="12">
        <f t="shared" si="51"/>
        <v>60</v>
      </c>
      <c r="BO16" s="13">
        <f t="shared" si="35"/>
        <v>1889.8878000000002</v>
      </c>
      <c r="BP16" s="13">
        <f t="shared" si="35"/>
        <v>2267.8653600000002</v>
      </c>
      <c r="BQ16" s="14"/>
    </row>
    <row r="17" spans="3:69" ht="33" customHeight="1" x14ac:dyDescent="0.25">
      <c r="C17" s="18"/>
      <c r="D17" s="15" t="s">
        <v>28</v>
      </c>
      <c r="E17" s="19"/>
      <c r="F17" s="22"/>
      <c r="G17" s="21" t="s">
        <v>29</v>
      </c>
      <c r="H17" s="7" t="s">
        <v>16</v>
      </c>
      <c r="I17" s="12">
        <v>0</v>
      </c>
      <c r="J17" s="13">
        <v>0</v>
      </c>
      <c r="K17" s="13">
        <v>0</v>
      </c>
      <c r="L17" s="12">
        <v>0</v>
      </c>
      <c r="M17" s="13">
        <v>0</v>
      </c>
      <c r="N17" s="13">
        <v>0</v>
      </c>
      <c r="O17" s="12">
        <v>0</v>
      </c>
      <c r="P17" s="13">
        <v>0</v>
      </c>
      <c r="Q17" s="13">
        <v>0</v>
      </c>
      <c r="R17" s="12">
        <f t="shared" si="36"/>
        <v>0</v>
      </c>
      <c r="S17" s="13">
        <f t="shared" si="37"/>
        <v>0</v>
      </c>
      <c r="T17" s="13">
        <f t="shared" si="38"/>
        <v>0</v>
      </c>
      <c r="U17" s="12">
        <v>0</v>
      </c>
      <c r="V17" s="13">
        <v>0</v>
      </c>
      <c r="W17" s="13">
        <v>0</v>
      </c>
      <c r="X17" s="12">
        <v>2</v>
      </c>
      <c r="Y17" s="13">
        <v>129.37976</v>
      </c>
      <c r="Z17" s="13">
        <v>155.25571199999999</v>
      </c>
      <c r="AA17" s="12">
        <v>0</v>
      </c>
      <c r="AB17" s="13">
        <v>0</v>
      </c>
      <c r="AC17" s="13">
        <v>0</v>
      </c>
      <c r="AD17" s="12">
        <f t="shared" si="39"/>
        <v>2</v>
      </c>
      <c r="AE17" s="13">
        <f t="shared" si="40"/>
        <v>129.37976</v>
      </c>
      <c r="AF17" s="13">
        <f t="shared" si="41"/>
        <v>155.25571199999999</v>
      </c>
      <c r="AG17" s="12">
        <f t="shared" si="42"/>
        <v>2</v>
      </c>
      <c r="AH17" s="13">
        <f t="shared" si="26"/>
        <v>129.37976</v>
      </c>
      <c r="AI17" s="13">
        <f t="shared" si="26"/>
        <v>155.25571199999999</v>
      </c>
      <c r="AJ17" s="12">
        <v>0</v>
      </c>
      <c r="AK17" s="13">
        <v>0</v>
      </c>
      <c r="AL17" s="13">
        <v>0</v>
      </c>
      <c r="AM17" s="12">
        <v>0</v>
      </c>
      <c r="AN17" s="13">
        <v>0</v>
      </c>
      <c r="AO17" s="13">
        <v>0</v>
      </c>
      <c r="AP17" s="12">
        <v>0</v>
      </c>
      <c r="AQ17" s="13">
        <v>0</v>
      </c>
      <c r="AR17" s="13">
        <v>0</v>
      </c>
      <c r="AS17" s="12">
        <f t="shared" si="43"/>
        <v>0</v>
      </c>
      <c r="AT17" s="13">
        <f t="shared" si="44"/>
        <v>0</v>
      </c>
      <c r="AU17" s="13">
        <f t="shared" si="45"/>
        <v>0</v>
      </c>
      <c r="AV17" s="12">
        <f t="shared" si="46"/>
        <v>2</v>
      </c>
      <c r="AW17" s="13">
        <f t="shared" si="30"/>
        <v>129.37976</v>
      </c>
      <c r="AX17" s="13">
        <f t="shared" si="30"/>
        <v>155.25571199999999</v>
      </c>
      <c r="AY17" s="12">
        <v>0</v>
      </c>
      <c r="AZ17" s="13">
        <v>0</v>
      </c>
      <c r="BA17" s="13">
        <v>0</v>
      </c>
      <c r="BB17" s="12">
        <v>3</v>
      </c>
      <c r="BC17" s="13">
        <v>194.06963999999999</v>
      </c>
      <c r="BD17" s="13">
        <v>232.88356799999997</v>
      </c>
      <c r="BE17" s="12">
        <v>0</v>
      </c>
      <c r="BF17" s="13">
        <v>0</v>
      </c>
      <c r="BG17" s="13">
        <v>0</v>
      </c>
      <c r="BH17" s="12">
        <f t="shared" si="47"/>
        <v>3</v>
      </c>
      <c r="BI17" s="13">
        <f t="shared" si="48"/>
        <v>194.06963999999999</v>
      </c>
      <c r="BJ17" s="13">
        <f t="shared" si="49"/>
        <v>232.88356799999997</v>
      </c>
      <c r="BK17" s="12">
        <f t="shared" si="50"/>
        <v>3</v>
      </c>
      <c r="BL17" s="13">
        <f t="shared" si="34"/>
        <v>194.06963999999999</v>
      </c>
      <c r="BM17" s="13">
        <f t="shared" si="34"/>
        <v>232.88356799999997</v>
      </c>
      <c r="BN17" s="12">
        <f t="shared" si="51"/>
        <v>5</v>
      </c>
      <c r="BO17" s="13">
        <f t="shared" si="35"/>
        <v>323.44939999999997</v>
      </c>
      <c r="BP17" s="13">
        <f t="shared" si="35"/>
        <v>388.13927999999999</v>
      </c>
      <c r="BQ17" s="14"/>
    </row>
    <row r="18" spans="3:69" ht="33" customHeight="1" x14ac:dyDescent="0.25">
      <c r="C18" s="18"/>
      <c r="D18" s="15" t="s">
        <v>30</v>
      </c>
      <c r="E18" s="23"/>
      <c r="F18" s="24"/>
      <c r="G18" s="21" t="s">
        <v>31</v>
      </c>
      <c r="H18" s="7" t="s">
        <v>16</v>
      </c>
      <c r="I18" s="12">
        <v>0</v>
      </c>
      <c r="J18" s="13">
        <v>0</v>
      </c>
      <c r="K18" s="13">
        <v>0</v>
      </c>
      <c r="L18" s="12">
        <v>0</v>
      </c>
      <c r="M18" s="13">
        <v>0</v>
      </c>
      <c r="N18" s="13">
        <v>0</v>
      </c>
      <c r="O18" s="12">
        <v>60</v>
      </c>
      <c r="P18" s="13">
        <v>342.95100000000002</v>
      </c>
      <c r="Q18" s="13">
        <v>411.5412</v>
      </c>
      <c r="R18" s="12">
        <f t="shared" si="36"/>
        <v>60</v>
      </c>
      <c r="S18" s="13">
        <f t="shared" si="37"/>
        <v>342.95100000000002</v>
      </c>
      <c r="T18" s="13">
        <f t="shared" si="38"/>
        <v>411.5412</v>
      </c>
      <c r="U18" s="12">
        <v>0</v>
      </c>
      <c r="V18" s="13">
        <v>0</v>
      </c>
      <c r="W18" s="13">
        <v>0</v>
      </c>
      <c r="X18" s="12">
        <v>0</v>
      </c>
      <c r="Y18" s="13">
        <v>0</v>
      </c>
      <c r="Z18" s="13">
        <v>0</v>
      </c>
      <c r="AA18" s="12">
        <v>0</v>
      </c>
      <c r="AB18" s="13">
        <v>0</v>
      </c>
      <c r="AC18" s="13">
        <v>0</v>
      </c>
      <c r="AD18" s="12">
        <f t="shared" si="39"/>
        <v>0</v>
      </c>
      <c r="AE18" s="13">
        <f t="shared" si="40"/>
        <v>0</v>
      </c>
      <c r="AF18" s="13">
        <f t="shared" si="41"/>
        <v>0</v>
      </c>
      <c r="AG18" s="12">
        <f t="shared" si="42"/>
        <v>60</v>
      </c>
      <c r="AH18" s="13">
        <f t="shared" si="26"/>
        <v>342.95100000000002</v>
      </c>
      <c r="AI18" s="13">
        <f t="shared" si="26"/>
        <v>411.5412</v>
      </c>
      <c r="AJ18" s="12">
        <v>0</v>
      </c>
      <c r="AK18" s="13">
        <v>0</v>
      </c>
      <c r="AL18" s="13">
        <v>0</v>
      </c>
      <c r="AM18" s="12">
        <v>0</v>
      </c>
      <c r="AN18" s="13">
        <v>0</v>
      </c>
      <c r="AO18" s="13">
        <v>0</v>
      </c>
      <c r="AP18" s="12">
        <v>0</v>
      </c>
      <c r="AQ18" s="13">
        <v>0</v>
      </c>
      <c r="AR18" s="13">
        <v>0</v>
      </c>
      <c r="AS18" s="12">
        <f t="shared" si="43"/>
        <v>0</v>
      </c>
      <c r="AT18" s="13">
        <f t="shared" si="44"/>
        <v>0</v>
      </c>
      <c r="AU18" s="13">
        <f t="shared" si="45"/>
        <v>0</v>
      </c>
      <c r="AV18" s="12">
        <f t="shared" si="46"/>
        <v>60</v>
      </c>
      <c r="AW18" s="13">
        <f t="shared" si="30"/>
        <v>342.95100000000002</v>
      </c>
      <c r="AX18" s="13">
        <f t="shared" si="30"/>
        <v>411.5412</v>
      </c>
      <c r="AY18" s="12">
        <v>0</v>
      </c>
      <c r="AZ18" s="13">
        <v>0</v>
      </c>
      <c r="BA18" s="13">
        <v>0</v>
      </c>
      <c r="BB18" s="12">
        <v>0</v>
      </c>
      <c r="BC18" s="13">
        <v>0</v>
      </c>
      <c r="BD18" s="13">
        <v>0</v>
      </c>
      <c r="BE18" s="12">
        <v>0</v>
      </c>
      <c r="BF18" s="13">
        <v>0</v>
      </c>
      <c r="BG18" s="13">
        <v>0</v>
      </c>
      <c r="BH18" s="12">
        <f t="shared" si="47"/>
        <v>0</v>
      </c>
      <c r="BI18" s="13">
        <f t="shared" si="48"/>
        <v>0</v>
      </c>
      <c r="BJ18" s="13">
        <f t="shared" si="49"/>
        <v>0</v>
      </c>
      <c r="BK18" s="12">
        <f t="shared" si="50"/>
        <v>0</v>
      </c>
      <c r="BL18" s="13">
        <f t="shared" si="34"/>
        <v>0</v>
      </c>
      <c r="BM18" s="13">
        <f t="shared" si="34"/>
        <v>0</v>
      </c>
      <c r="BN18" s="12">
        <f t="shared" si="51"/>
        <v>60</v>
      </c>
      <c r="BO18" s="13">
        <f t="shared" si="35"/>
        <v>342.95100000000002</v>
      </c>
      <c r="BP18" s="13">
        <f t="shared" si="35"/>
        <v>411.5412</v>
      </c>
      <c r="BQ18" s="14"/>
    </row>
    <row r="19" spans="3:69" ht="31.5" x14ac:dyDescent="0.25">
      <c r="C19" s="18"/>
      <c r="D19" s="15" t="s">
        <v>32</v>
      </c>
      <c r="E19" s="16" t="s">
        <v>33</v>
      </c>
      <c r="F19" s="9" t="s">
        <v>34</v>
      </c>
      <c r="G19" s="11"/>
      <c r="H19" s="17"/>
      <c r="I19" s="12" t="s">
        <v>10</v>
      </c>
      <c r="J19" s="13">
        <f t="shared" ref="J19:K19" si="52">SUM(J20:J22)</f>
        <v>0</v>
      </c>
      <c r="K19" s="13">
        <f t="shared" si="52"/>
        <v>0</v>
      </c>
      <c r="L19" s="12" t="s">
        <v>10</v>
      </c>
      <c r="M19" s="13">
        <f t="shared" ref="M19:N19" si="53">SUM(M20:M22)</f>
        <v>0</v>
      </c>
      <c r="N19" s="13">
        <f t="shared" si="53"/>
        <v>0</v>
      </c>
      <c r="O19" s="12" t="s">
        <v>10</v>
      </c>
      <c r="P19" s="13">
        <f t="shared" ref="P19:Q19" si="54">SUM(P20:P22)</f>
        <v>0</v>
      </c>
      <c r="Q19" s="13">
        <f t="shared" si="54"/>
        <v>0</v>
      </c>
      <c r="R19" s="12" t="s">
        <v>10</v>
      </c>
      <c r="S19" s="13">
        <f>SUMIFS(I19:Q19,I$8:Q$8,S$8)</f>
        <v>0</v>
      </c>
      <c r="T19" s="13">
        <f>SUMIFS(I19:Q19,I$8:Q$8,T$8)</f>
        <v>0</v>
      </c>
      <c r="U19" s="12" t="s">
        <v>10</v>
      </c>
      <c r="V19" s="13">
        <f>SUM(V20:V22)</f>
        <v>0</v>
      </c>
      <c r="W19" s="13">
        <f>SUM(W20:W22)</f>
        <v>0</v>
      </c>
      <c r="X19" s="12" t="s">
        <v>10</v>
      </c>
      <c r="Y19" s="13">
        <f>SUM(Y20:Y22)</f>
        <v>0</v>
      </c>
      <c r="Z19" s="13">
        <f>SUM(Z20:Z22)</f>
        <v>0</v>
      </c>
      <c r="AA19" s="12" t="s">
        <v>10</v>
      </c>
      <c r="AB19" s="13">
        <f>SUM(AB20:AB22)</f>
        <v>0</v>
      </c>
      <c r="AC19" s="13">
        <f>SUM(AC20:AC22)</f>
        <v>0</v>
      </c>
      <c r="AD19" s="12" t="s">
        <v>10</v>
      </c>
      <c r="AE19" s="13">
        <f>SUMIFS(U19:AC19,U$8:AC$8,AE$8)</f>
        <v>0</v>
      </c>
      <c r="AF19" s="13">
        <f>SUMIFS(U19:AC19,U$8:AC$8,AF$8)</f>
        <v>0</v>
      </c>
      <c r="AG19" s="12" t="s">
        <v>10</v>
      </c>
      <c r="AH19" s="13">
        <f t="shared" si="26"/>
        <v>0</v>
      </c>
      <c r="AI19" s="13">
        <f t="shared" si="26"/>
        <v>0</v>
      </c>
      <c r="AJ19" s="12" t="s">
        <v>10</v>
      </c>
      <c r="AK19" s="13">
        <f>SUM(AK20:AK22)</f>
        <v>0</v>
      </c>
      <c r="AL19" s="13">
        <f>SUM(AL20:AL22)</f>
        <v>0</v>
      </c>
      <c r="AM19" s="12" t="s">
        <v>10</v>
      </c>
      <c r="AN19" s="13">
        <f>SUM(AN20:AN22)</f>
        <v>0</v>
      </c>
      <c r="AO19" s="13">
        <f>SUM(AO20:AO22)</f>
        <v>0</v>
      </c>
      <c r="AP19" s="12" t="s">
        <v>10</v>
      </c>
      <c r="AQ19" s="13">
        <f>SUM(AQ20:AQ22)</f>
        <v>17333.06709</v>
      </c>
      <c r="AR19" s="13">
        <f>SUM(AR20:AR22)</f>
        <v>20799.680507999998</v>
      </c>
      <c r="AS19" s="12" t="s">
        <v>10</v>
      </c>
      <c r="AT19" s="13">
        <f>SUMIFS(AJ19:AR19,AJ$8:AR$8,AT$8)</f>
        <v>17333.06709</v>
      </c>
      <c r="AU19" s="13">
        <f>SUMIFS(AJ19:AR19,AJ$8:AR$8,AU$8)</f>
        <v>20799.680507999998</v>
      </c>
      <c r="AV19" s="12" t="s">
        <v>10</v>
      </c>
      <c r="AW19" s="13">
        <f t="shared" si="30"/>
        <v>17333.06709</v>
      </c>
      <c r="AX19" s="13">
        <f t="shared" si="30"/>
        <v>20799.680507999998</v>
      </c>
      <c r="AY19" s="12" t="s">
        <v>10</v>
      </c>
      <c r="AZ19" s="13">
        <f>SUM(AZ20:AZ22)</f>
        <v>0</v>
      </c>
      <c r="BA19" s="13">
        <f>SUM(BA20:BA22)</f>
        <v>0</v>
      </c>
      <c r="BB19" s="12" t="s">
        <v>10</v>
      </c>
      <c r="BC19" s="13">
        <f>SUM(BC20:BC22)</f>
        <v>0</v>
      </c>
      <c r="BD19" s="13">
        <f>SUM(BD20:BD22)</f>
        <v>0</v>
      </c>
      <c r="BE19" s="12" t="s">
        <v>10</v>
      </c>
      <c r="BF19" s="13">
        <f>SUM(BF20:BF22)</f>
        <v>0</v>
      </c>
      <c r="BG19" s="13">
        <f>SUM(BG20:BG22)</f>
        <v>0</v>
      </c>
      <c r="BH19" s="12" t="s">
        <v>10</v>
      </c>
      <c r="BI19" s="13">
        <f>SUMIFS(AY19:BG19,AY$8:BG$8,BI$8)</f>
        <v>0</v>
      </c>
      <c r="BJ19" s="13">
        <f>SUMIFS(AY19:BG19,AY$8:BG$8,BJ$8)</f>
        <v>0</v>
      </c>
      <c r="BK19" s="12" t="s">
        <v>10</v>
      </c>
      <c r="BL19" s="13">
        <f t="shared" si="34"/>
        <v>17333.06709</v>
      </c>
      <c r="BM19" s="13">
        <f t="shared" si="34"/>
        <v>20799.680507999998</v>
      </c>
      <c r="BN19" s="12" t="s">
        <v>10</v>
      </c>
      <c r="BO19" s="13">
        <f t="shared" si="35"/>
        <v>17333.06709</v>
      </c>
      <c r="BP19" s="13">
        <f t="shared" si="35"/>
        <v>20799.680507999998</v>
      </c>
      <c r="BQ19" s="14"/>
    </row>
    <row r="20" spans="3:69" ht="35.25" customHeight="1" x14ac:dyDescent="0.25">
      <c r="C20" s="18"/>
      <c r="D20" s="15" t="s">
        <v>35</v>
      </c>
      <c r="E20" s="19"/>
      <c r="F20" s="20"/>
      <c r="G20" s="21" t="s">
        <v>36</v>
      </c>
      <c r="H20" s="7" t="s">
        <v>16</v>
      </c>
      <c r="I20" s="12">
        <v>0</v>
      </c>
      <c r="J20" s="13">
        <v>0</v>
      </c>
      <c r="K20" s="13">
        <v>0</v>
      </c>
      <c r="L20" s="12">
        <v>0</v>
      </c>
      <c r="M20" s="13">
        <v>0</v>
      </c>
      <c r="N20" s="13">
        <v>0</v>
      </c>
      <c r="O20" s="12">
        <v>0</v>
      </c>
      <c r="P20" s="13">
        <v>0</v>
      </c>
      <c r="Q20" s="13">
        <v>0</v>
      </c>
      <c r="R20" s="12">
        <f t="shared" ref="R20:R22" si="55">SUMIFS(I20:Q20,I$8:Q$8,R$8)</f>
        <v>0</v>
      </c>
      <c r="S20" s="13">
        <f t="shared" ref="S20:S22" si="56">SUMIFS(I20:Q20,I$8:Q$8,S$8)</f>
        <v>0</v>
      </c>
      <c r="T20" s="13">
        <f t="shared" ref="T20:T22" si="57">SUMIFS(I20:Q20,I$8:Q$8,T$8)</f>
        <v>0</v>
      </c>
      <c r="U20" s="12">
        <v>0</v>
      </c>
      <c r="V20" s="13">
        <v>0</v>
      </c>
      <c r="W20" s="13">
        <v>0</v>
      </c>
      <c r="X20" s="12">
        <v>0</v>
      </c>
      <c r="Y20" s="13">
        <v>0</v>
      </c>
      <c r="Z20" s="13">
        <v>0</v>
      </c>
      <c r="AA20" s="12">
        <v>0</v>
      </c>
      <c r="AB20" s="13">
        <v>0</v>
      </c>
      <c r="AC20" s="13">
        <v>0</v>
      </c>
      <c r="AD20" s="12">
        <f t="shared" ref="AD20:AD22" si="58">SUMIFS(U20:AC20,U$8:AC$8,AD$8)</f>
        <v>0</v>
      </c>
      <c r="AE20" s="13">
        <f t="shared" ref="AE20:AE22" si="59">SUMIFS(U20:AC20,U$8:AC$8,AE$8)</f>
        <v>0</v>
      </c>
      <c r="AF20" s="13">
        <f t="shared" ref="AF20:AF22" si="60">SUMIFS(U20:AC20,U$8:AC$8,AF$8)</f>
        <v>0</v>
      </c>
      <c r="AG20" s="12">
        <f t="shared" ref="AG20:AG22" si="61">R20+AD20</f>
        <v>0</v>
      </c>
      <c r="AH20" s="13">
        <f t="shared" si="26"/>
        <v>0</v>
      </c>
      <c r="AI20" s="13">
        <f t="shared" si="26"/>
        <v>0</v>
      </c>
      <c r="AJ20" s="12">
        <v>0</v>
      </c>
      <c r="AK20" s="13">
        <v>0</v>
      </c>
      <c r="AL20" s="13">
        <v>0</v>
      </c>
      <c r="AM20" s="12">
        <v>0</v>
      </c>
      <c r="AN20" s="13">
        <v>0</v>
      </c>
      <c r="AO20" s="13">
        <v>0</v>
      </c>
      <c r="AP20" s="12">
        <v>1</v>
      </c>
      <c r="AQ20" s="13">
        <v>3065.99584</v>
      </c>
      <c r="AR20" s="13">
        <v>3679.1950079999997</v>
      </c>
      <c r="AS20" s="12">
        <f t="shared" ref="AS20:AS22" si="62">SUMIFS(AJ20:AR20,AJ$8:AR$8,AS$8)</f>
        <v>1</v>
      </c>
      <c r="AT20" s="13">
        <f t="shared" ref="AT20:AT22" si="63">SUMIFS(AJ20:AR20,AJ$8:AR$8,AT$8)</f>
        <v>3065.99584</v>
      </c>
      <c r="AU20" s="13">
        <f t="shared" ref="AU20:AU22" si="64">SUMIFS(AJ20:AR20,AJ$8:AR$8,AU$8)</f>
        <v>3679.1950079999997</v>
      </c>
      <c r="AV20" s="12">
        <f t="shared" ref="AV20:AV22" si="65">AG20+AS20</f>
        <v>1</v>
      </c>
      <c r="AW20" s="13">
        <f t="shared" si="30"/>
        <v>3065.99584</v>
      </c>
      <c r="AX20" s="13">
        <f t="shared" si="30"/>
        <v>3679.1950079999997</v>
      </c>
      <c r="AY20" s="12">
        <v>0</v>
      </c>
      <c r="AZ20" s="13">
        <v>0</v>
      </c>
      <c r="BA20" s="13">
        <v>0</v>
      </c>
      <c r="BB20" s="12">
        <v>0</v>
      </c>
      <c r="BC20" s="13">
        <v>0</v>
      </c>
      <c r="BD20" s="13">
        <v>0</v>
      </c>
      <c r="BE20" s="12">
        <v>0</v>
      </c>
      <c r="BF20" s="13">
        <v>0</v>
      </c>
      <c r="BG20" s="13">
        <v>0</v>
      </c>
      <c r="BH20" s="12">
        <f t="shared" ref="BH20:BH22" si="66">SUMIFS(AY20:BG20,AY$8:BG$8,BH$8)</f>
        <v>0</v>
      </c>
      <c r="BI20" s="13">
        <f t="shared" ref="BI20:BI22" si="67">SUMIFS(AY20:BG20,AY$8:BG$8,BI$8)</f>
        <v>0</v>
      </c>
      <c r="BJ20" s="13">
        <f t="shared" ref="BJ20:BJ22" si="68">SUMIFS(AY20:BG20,AY$8:BG$8,BJ$8)</f>
        <v>0</v>
      </c>
      <c r="BK20" s="12">
        <f t="shared" ref="BK20:BK22" si="69">AS20+BH20</f>
        <v>1</v>
      </c>
      <c r="BL20" s="13">
        <f t="shared" si="34"/>
        <v>3065.99584</v>
      </c>
      <c r="BM20" s="13">
        <f t="shared" si="34"/>
        <v>3679.1950079999997</v>
      </c>
      <c r="BN20" s="12">
        <f t="shared" ref="BN20:BN22" si="70">AG20+BK20</f>
        <v>1</v>
      </c>
      <c r="BO20" s="13">
        <f t="shared" si="35"/>
        <v>3065.99584</v>
      </c>
      <c r="BP20" s="13">
        <f t="shared" si="35"/>
        <v>3679.1950079999997</v>
      </c>
      <c r="BQ20" s="14"/>
    </row>
    <row r="21" spans="3:69" ht="35.25" customHeight="1" x14ac:dyDescent="0.25">
      <c r="C21" s="18"/>
      <c r="D21" s="15" t="s">
        <v>37</v>
      </c>
      <c r="E21" s="19"/>
      <c r="F21" s="22"/>
      <c r="G21" s="21" t="s">
        <v>38</v>
      </c>
      <c r="H21" s="7" t="s">
        <v>16</v>
      </c>
      <c r="I21" s="12">
        <v>0</v>
      </c>
      <c r="J21" s="13">
        <v>0</v>
      </c>
      <c r="K21" s="13">
        <v>0</v>
      </c>
      <c r="L21" s="12">
        <v>0</v>
      </c>
      <c r="M21" s="13">
        <v>0</v>
      </c>
      <c r="N21" s="13">
        <v>0</v>
      </c>
      <c r="O21" s="12">
        <v>0</v>
      </c>
      <c r="P21" s="13">
        <v>0</v>
      </c>
      <c r="Q21" s="13">
        <v>0</v>
      </c>
      <c r="R21" s="12">
        <f t="shared" si="55"/>
        <v>0</v>
      </c>
      <c r="S21" s="13">
        <f t="shared" si="56"/>
        <v>0</v>
      </c>
      <c r="T21" s="13">
        <f t="shared" si="57"/>
        <v>0</v>
      </c>
      <c r="U21" s="12">
        <v>0</v>
      </c>
      <c r="V21" s="13">
        <v>0</v>
      </c>
      <c r="W21" s="13">
        <v>0</v>
      </c>
      <c r="X21" s="12">
        <v>0</v>
      </c>
      <c r="Y21" s="13">
        <v>0</v>
      </c>
      <c r="Z21" s="13">
        <v>0</v>
      </c>
      <c r="AA21" s="12">
        <v>0</v>
      </c>
      <c r="AB21" s="13">
        <v>0</v>
      </c>
      <c r="AC21" s="13">
        <v>0</v>
      </c>
      <c r="AD21" s="12">
        <f t="shared" si="58"/>
        <v>0</v>
      </c>
      <c r="AE21" s="13">
        <f t="shared" si="59"/>
        <v>0</v>
      </c>
      <c r="AF21" s="13">
        <f t="shared" si="60"/>
        <v>0</v>
      </c>
      <c r="AG21" s="12">
        <f t="shared" si="61"/>
        <v>0</v>
      </c>
      <c r="AH21" s="13">
        <f t="shared" si="26"/>
        <v>0</v>
      </c>
      <c r="AI21" s="13">
        <f t="shared" si="26"/>
        <v>0</v>
      </c>
      <c r="AJ21" s="12">
        <v>0</v>
      </c>
      <c r="AK21" s="13">
        <v>0</v>
      </c>
      <c r="AL21" s="13">
        <v>0</v>
      </c>
      <c r="AM21" s="12">
        <v>0</v>
      </c>
      <c r="AN21" s="13">
        <v>0</v>
      </c>
      <c r="AO21" s="13">
        <v>0</v>
      </c>
      <c r="AP21" s="12">
        <v>7</v>
      </c>
      <c r="AQ21" s="13">
        <v>8104.2212300000001</v>
      </c>
      <c r="AR21" s="13">
        <v>9725.0654759999998</v>
      </c>
      <c r="AS21" s="12">
        <f t="shared" si="62"/>
        <v>7</v>
      </c>
      <c r="AT21" s="13">
        <f t="shared" si="63"/>
        <v>8104.2212300000001</v>
      </c>
      <c r="AU21" s="13">
        <f t="shared" si="64"/>
        <v>9725.0654759999998</v>
      </c>
      <c r="AV21" s="12">
        <f t="shared" si="65"/>
        <v>7</v>
      </c>
      <c r="AW21" s="13">
        <f t="shared" si="30"/>
        <v>8104.2212300000001</v>
      </c>
      <c r="AX21" s="13">
        <f t="shared" si="30"/>
        <v>9725.0654759999998</v>
      </c>
      <c r="AY21" s="12">
        <v>0</v>
      </c>
      <c r="AZ21" s="13">
        <v>0</v>
      </c>
      <c r="BA21" s="13">
        <v>0</v>
      </c>
      <c r="BB21" s="12">
        <v>0</v>
      </c>
      <c r="BC21" s="13">
        <v>0</v>
      </c>
      <c r="BD21" s="13">
        <v>0</v>
      </c>
      <c r="BE21" s="12">
        <v>0</v>
      </c>
      <c r="BF21" s="13">
        <v>0</v>
      </c>
      <c r="BG21" s="13">
        <v>0</v>
      </c>
      <c r="BH21" s="12">
        <f t="shared" si="66"/>
        <v>0</v>
      </c>
      <c r="BI21" s="13">
        <f t="shared" si="67"/>
        <v>0</v>
      </c>
      <c r="BJ21" s="13">
        <f t="shared" si="68"/>
        <v>0</v>
      </c>
      <c r="BK21" s="12">
        <f t="shared" si="69"/>
        <v>7</v>
      </c>
      <c r="BL21" s="13">
        <f t="shared" si="34"/>
        <v>8104.2212300000001</v>
      </c>
      <c r="BM21" s="13">
        <f t="shared" si="34"/>
        <v>9725.0654759999998</v>
      </c>
      <c r="BN21" s="12">
        <f t="shared" si="70"/>
        <v>7</v>
      </c>
      <c r="BO21" s="13">
        <f t="shared" si="35"/>
        <v>8104.2212300000001</v>
      </c>
      <c r="BP21" s="13">
        <f t="shared" si="35"/>
        <v>9725.0654759999998</v>
      </c>
      <c r="BQ21" s="14"/>
    </row>
    <row r="22" spans="3:69" ht="35.25" customHeight="1" x14ac:dyDescent="0.25">
      <c r="C22" s="18"/>
      <c r="D22" s="15" t="s">
        <v>39</v>
      </c>
      <c r="E22" s="19"/>
      <c r="F22" s="22"/>
      <c r="G22" s="21" t="s">
        <v>40</v>
      </c>
      <c r="H22" s="7" t="s">
        <v>16</v>
      </c>
      <c r="I22" s="12">
        <v>0</v>
      </c>
      <c r="J22" s="13">
        <v>0</v>
      </c>
      <c r="K22" s="13">
        <v>0</v>
      </c>
      <c r="L22" s="12">
        <v>0</v>
      </c>
      <c r="M22" s="13">
        <v>0</v>
      </c>
      <c r="N22" s="13">
        <v>0</v>
      </c>
      <c r="O22" s="12">
        <v>0</v>
      </c>
      <c r="P22" s="13">
        <v>0</v>
      </c>
      <c r="Q22" s="13">
        <v>0</v>
      </c>
      <c r="R22" s="12">
        <f t="shared" si="55"/>
        <v>0</v>
      </c>
      <c r="S22" s="13">
        <f t="shared" si="56"/>
        <v>0</v>
      </c>
      <c r="T22" s="13">
        <f t="shared" si="57"/>
        <v>0</v>
      </c>
      <c r="U22" s="12">
        <v>0</v>
      </c>
      <c r="V22" s="13">
        <v>0</v>
      </c>
      <c r="W22" s="13">
        <v>0</v>
      </c>
      <c r="X22" s="12">
        <v>0</v>
      </c>
      <c r="Y22" s="13">
        <v>0</v>
      </c>
      <c r="Z22" s="13">
        <v>0</v>
      </c>
      <c r="AA22" s="12">
        <v>0</v>
      </c>
      <c r="AB22" s="13">
        <v>0</v>
      </c>
      <c r="AC22" s="13">
        <v>0</v>
      </c>
      <c r="AD22" s="12">
        <f t="shared" si="58"/>
        <v>0</v>
      </c>
      <c r="AE22" s="13">
        <f t="shared" si="59"/>
        <v>0</v>
      </c>
      <c r="AF22" s="13">
        <f t="shared" si="60"/>
        <v>0</v>
      </c>
      <c r="AG22" s="12">
        <f t="shared" si="61"/>
        <v>0</v>
      </c>
      <c r="AH22" s="13">
        <f t="shared" si="26"/>
        <v>0</v>
      </c>
      <c r="AI22" s="13">
        <f t="shared" si="26"/>
        <v>0</v>
      </c>
      <c r="AJ22" s="12">
        <v>0</v>
      </c>
      <c r="AK22" s="13">
        <v>0</v>
      </c>
      <c r="AL22" s="13">
        <v>0</v>
      </c>
      <c r="AM22" s="12">
        <v>0</v>
      </c>
      <c r="AN22" s="13">
        <v>0</v>
      </c>
      <c r="AO22" s="13">
        <v>0</v>
      </c>
      <c r="AP22" s="12">
        <v>3</v>
      </c>
      <c r="AQ22" s="13">
        <v>6162.8500199999999</v>
      </c>
      <c r="AR22" s="13">
        <v>7395.4200239999991</v>
      </c>
      <c r="AS22" s="12">
        <f t="shared" si="62"/>
        <v>3</v>
      </c>
      <c r="AT22" s="13">
        <f t="shared" si="63"/>
        <v>6162.8500199999999</v>
      </c>
      <c r="AU22" s="13">
        <f t="shared" si="64"/>
        <v>7395.4200239999991</v>
      </c>
      <c r="AV22" s="12">
        <f t="shared" si="65"/>
        <v>3</v>
      </c>
      <c r="AW22" s="13">
        <f t="shared" si="30"/>
        <v>6162.8500199999999</v>
      </c>
      <c r="AX22" s="13">
        <f t="shared" si="30"/>
        <v>7395.4200239999991</v>
      </c>
      <c r="AY22" s="12">
        <v>0</v>
      </c>
      <c r="AZ22" s="13">
        <v>0</v>
      </c>
      <c r="BA22" s="13">
        <v>0</v>
      </c>
      <c r="BB22" s="12">
        <v>0</v>
      </c>
      <c r="BC22" s="13">
        <v>0</v>
      </c>
      <c r="BD22" s="13">
        <v>0</v>
      </c>
      <c r="BE22" s="12">
        <v>0</v>
      </c>
      <c r="BF22" s="13">
        <v>0</v>
      </c>
      <c r="BG22" s="13">
        <v>0</v>
      </c>
      <c r="BH22" s="12">
        <f t="shared" si="66"/>
        <v>0</v>
      </c>
      <c r="BI22" s="13">
        <f t="shared" si="67"/>
        <v>0</v>
      </c>
      <c r="BJ22" s="13">
        <f t="shared" si="68"/>
        <v>0</v>
      </c>
      <c r="BK22" s="12">
        <f t="shared" si="69"/>
        <v>3</v>
      </c>
      <c r="BL22" s="13">
        <f t="shared" si="34"/>
        <v>6162.8500199999999</v>
      </c>
      <c r="BM22" s="13">
        <f t="shared" si="34"/>
        <v>7395.4200239999991</v>
      </c>
      <c r="BN22" s="12">
        <f t="shared" si="70"/>
        <v>3</v>
      </c>
      <c r="BO22" s="13">
        <f t="shared" si="35"/>
        <v>6162.8500199999999</v>
      </c>
      <c r="BP22" s="13">
        <f t="shared" si="35"/>
        <v>7395.4200239999991</v>
      </c>
      <c r="BQ22" s="14"/>
    </row>
    <row r="23" spans="3:69" ht="78.75" x14ac:dyDescent="0.25">
      <c r="C23" s="18"/>
      <c r="D23" s="15" t="s">
        <v>41</v>
      </c>
      <c r="E23" s="16" t="s">
        <v>42</v>
      </c>
      <c r="F23" s="9" t="s">
        <v>43</v>
      </c>
      <c r="G23" s="11"/>
      <c r="H23" s="17"/>
      <c r="I23" s="12" t="s">
        <v>10</v>
      </c>
      <c r="J23" s="13">
        <f>SUM(J24:J29)</f>
        <v>4511.3380666666671</v>
      </c>
      <c r="K23" s="13">
        <f>SUM(K24:K29)</f>
        <v>5413.6056799999997</v>
      </c>
      <c r="L23" s="12" t="s">
        <v>10</v>
      </c>
      <c r="M23" s="13">
        <f>SUM(M24:M29)</f>
        <v>8037.4174283333332</v>
      </c>
      <c r="N23" s="13">
        <f>SUM(N24:N29)</f>
        <v>9387.3009139999995</v>
      </c>
      <c r="O23" s="12" t="s">
        <v>10</v>
      </c>
      <c r="P23" s="13">
        <f>SUM(P24:P29)</f>
        <v>6749.4174283333332</v>
      </c>
      <c r="Q23" s="13">
        <f>SUM(Q24:Q29)</f>
        <v>8099.3009139999995</v>
      </c>
      <c r="R23" s="12" t="s">
        <v>10</v>
      </c>
      <c r="S23" s="13">
        <f>SUMIFS(I23:Q23,I$8:Q$8,S$8)</f>
        <v>19298.172923333335</v>
      </c>
      <c r="T23" s="13">
        <f>SUMIFS(I23:Q23,I$8:Q$8,T$8)</f>
        <v>22900.207508</v>
      </c>
      <c r="U23" s="12" t="s">
        <v>10</v>
      </c>
      <c r="V23" s="13">
        <f>SUM(V24:V29)</f>
        <v>11846.303295</v>
      </c>
      <c r="W23" s="13">
        <f>SUM(W24:W29)</f>
        <v>14215.563954000001</v>
      </c>
      <c r="X23" s="12" t="s">
        <v>10</v>
      </c>
      <c r="Y23" s="13">
        <f>SUM(Y24:Y29)</f>
        <v>11986.229660000001</v>
      </c>
      <c r="Z23" s="13">
        <f>SUM(Z24:Z29)</f>
        <v>14383.475592000001</v>
      </c>
      <c r="AA23" s="12" t="s">
        <v>10</v>
      </c>
      <c r="AB23" s="13">
        <f>SUM(AB24:AB29)</f>
        <v>11969.324659999998</v>
      </c>
      <c r="AC23" s="13">
        <f>SUM(AC24:AC29)</f>
        <v>14363.189592000001</v>
      </c>
      <c r="AD23" s="12" t="s">
        <v>10</v>
      </c>
      <c r="AE23" s="13">
        <f>SUMIFS(U23:AC23,U$8:AC$8,AE$8)</f>
        <v>35801.857615000001</v>
      </c>
      <c r="AF23" s="13">
        <f>SUMIFS(U23:AC23,U$8:AC$8,AF$8)</f>
        <v>42962.229138000002</v>
      </c>
      <c r="AG23" s="12" t="s">
        <v>10</v>
      </c>
      <c r="AH23" s="13">
        <f t="shared" si="26"/>
        <v>55100.030538333333</v>
      </c>
      <c r="AI23" s="13">
        <f t="shared" si="26"/>
        <v>65862.436646000002</v>
      </c>
      <c r="AJ23" s="12" t="s">
        <v>10</v>
      </c>
      <c r="AK23" s="13">
        <f>SUM(AK24:AK29)</f>
        <v>11868.843294999999</v>
      </c>
      <c r="AL23" s="13">
        <f>SUM(AL24:AL29)</f>
        <v>14242.611954</v>
      </c>
      <c r="AM23" s="12" t="s">
        <v>10</v>
      </c>
      <c r="AN23" s="13">
        <f>SUM(AN24:AN29)</f>
        <v>11986.229660000001</v>
      </c>
      <c r="AO23" s="13">
        <f>SUM(AO24:AO29)</f>
        <v>14383.475592000001</v>
      </c>
      <c r="AP23" s="12" t="s">
        <v>10</v>
      </c>
      <c r="AQ23" s="13">
        <f>SUM(AQ24:AQ29)</f>
        <v>11946.784659999999</v>
      </c>
      <c r="AR23" s="13">
        <f>SUM(AR24:AR29)</f>
        <v>14336.141592000002</v>
      </c>
      <c r="AS23" s="12" t="s">
        <v>10</v>
      </c>
      <c r="AT23" s="13">
        <f>SUMIFS(AJ23:AR23,AJ$8:AR$8,AT$8)</f>
        <v>35801.857615000001</v>
      </c>
      <c r="AU23" s="13">
        <f>SUMIFS(AJ23:AR23,AJ$8:AR$8,AU$8)</f>
        <v>42962.229138000002</v>
      </c>
      <c r="AV23" s="12" t="s">
        <v>10</v>
      </c>
      <c r="AW23" s="13">
        <f t="shared" si="30"/>
        <v>90901.888153333333</v>
      </c>
      <c r="AX23" s="13">
        <f t="shared" si="30"/>
        <v>108824.66578400001</v>
      </c>
      <c r="AY23" s="12" t="s">
        <v>10</v>
      </c>
      <c r="AZ23" s="13">
        <f>SUM(AZ24:AZ29)</f>
        <v>6749.4174283333332</v>
      </c>
      <c r="BA23" s="13">
        <f>SUM(BA24:BA29)</f>
        <v>8099.3009139999995</v>
      </c>
      <c r="BB23" s="12" t="s">
        <v>10</v>
      </c>
      <c r="BC23" s="13">
        <f>SUM(BC24:BC29)</f>
        <v>6648.9360633333335</v>
      </c>
      <c r="BD23" s="13">
        <f>SUM(BD24:BD29)</f>
        <v>7978.7232759999997</v>
      </c>
      <c r="BE23" s="12" t="s">
        <v>10</v>
      </c>
      <c r="BF23" s="13">
        <f>SUM(BF24:BF29)</f>
        <v>4712.3007966666673</v>
      </c>
      <c r="BG23" s="13">
        <f>SUM(BG24:BG29)</f>
        <v>5654.7609560000001</v>
      </c>
      <c r="BH23" s="12" t="s">
        <v>10</v>
      </c>
      <c r="BI23" s="13">
        <f>SUMIFS(AY23:BG23,AY$8:BG$8,BI$8)</f>
        <v>18110.654288333335</v>
      </c>
      <c r="BJ23" s="13">
        <f>SUMIFS(AY23:BG23,AY$8:BG$8,BJ$8)</f>
        <v>21732.785146000002</v>
      </c>
      <c r="BK23" s="12" t="s">
        <v>10</v>
      </c>
      <c r="BL23" s="13">
        <f t="shared" si="34"/>
        <v>53912.511903333332</v>
      </c>
      <c r="BM23" s="13">
        <f t="shared" si="34"/>
        <v>64695.014284000004</v>
      </c>
      <c r="BN23" s="12" t="s">
        <v>10</v>
      </c>
      <c r="BO23" s="13">
        <f t="shared" si="35"/>
        <v>109012.54244166666</v>
      </c>
      <c r="BP23" s="13">
        <f t="shared" si="35"/>
        <v>130557.45093000001</v>
      </c>
      <c r="BQ23" s="14"/>
    </row>
    <row r="24" spans="3:69" ht="31.5" x14ac:dyDescent="0.25">
      <c r="C24" s="18"/>
      <c r="D24" s="15" t="s">
        <v>44</v>
      </c>
      <c r="E24" s="19"/>
      <c r="F24" s="20"/>
      <c r="G24" s="21" t="s">
        <v>45</v>
      </c>
      <c r="H24" s="7" t="s">
        <v>46</v>
      </c>
      <c r="I24" s="12">
        <v>217</v>
      </c>
      <c r="J24" s="13">
        <v>3668.3850000000002</v>
      </c>
      <c r="K24" s="13">
        <v>4402.0619999999999</v>
      </c>
      <c r="L24" s="12">
        <v>300</v>
      </c>
      <c r="M24" s="13">
        <v>5071.5</v>
      </c>
      <c r="N24" s="13">
        <v>6085.8</v>
      </c>
      <c r="O24" s="12">
        <v>300</v>
      </c>
      <c r="P24" s="13">
        <v>5071.5</v>
      </c>
      <c r="Q24" s="13">
        <v>6085.8</v>
      </c>
      <c r="R24" s="12">
        <f t="shared" ref="R24:R29" si="71">SUMIFS(I24:Q24,I$8:Q$8,R$8)</f>
        <v>817</v>
      </c>
      <c r="S24" s="13">
        <f t="shared" ref="S24:S29" si="72">SUMIFS(I24:Q24,I$8:Q$8,S$8)</f>
        <v>13811.385</v>
      </c>
      <c r="T24" s="13">
        <f t="shared" ref="T24:T29" si="73">SUMIFS(I24:Q24,I$8:Q$8,T$8)</f>
        <v>16573.662</v>
      </c>
      <c r="U24" s="12">
        <v>544</v>
      </c>
      <c r="V24" s="13">
        <v>9196.32</v>
      </c>
      <c r="W24" s="13">
        <v>11035.584000000001</v>
      </c>
      <c r="X24" s="12">
        <v>545</v>
      </c>
      <c r="Y24" s="13">
        <v>9213.2250000000004</v>
      </c>
      <c r="Z24" s="13">
        <v>11055.87</v>
      </c>
      <c r="AA24" s="12">
        <v>544</v>
      </c>
      <c r="AB24" s="13">
        <v>9196.32</v>
      </c>
      <c r="AC24" s="13">
        <v>11035.584000000001</v>
      </c>
      <c r="AD24" s="12">
        <f t="shared" ref="AD24:AD29" si="74">SUMIFS(U24:AC24,U$8:AC$8,AD$8)</f>
        <v>1633</v>
      </c>
      <c r="AE24" s="13">
        <f t="shared" ref="AE24:AE29" si="75">SUMIFS(U24:AC24,U$8:AC$8,AE$8)</f>
        <v>27605.864999999998</v>
      </c>
      <c r="AF24" s="13">
        <f t="shared" ref="AF24:AF29" si="76">SUMIFS(U24:AC24,U$8:AC$8,AF$8)</f>
        <v>33127.038</v>
      </c>
      <c r="AG24" s="12">
        <f t="shared" ref="AG24:AI36" si="77">R24+AD24</f>
        <v>2450</v>
      </c>
      <c r="AH24" s="13">
        <f t="shared" si="26"/>
        <v>41417.25</v>
      </c>
      <c r="AI24" s="13">
        <f t="shared" si="26"/>
        <v>49700.7</v>
      </c>
      <c r="AJ24" s="12">
        <v>544</v>
      </c>
      <c r="AK24" s="13">
        <v>9196.32</v>
      </c>
      <c r="AL24" s="13">
        <v>11035.584000000001</v>
      </c>
      <c r="AM24" s="12">
        <v>545</v>
      </c>
      <c r="AN24" s="13">
        <v>9213.2250000000004</v>
      </c>
      <c r="AO24" s="13">
        <v>11055.87</v>
      </c>
      <c r="AP24" s="12">
        <v>544</v>
      </c>
      <c r="AQ24" s="13">
        <v>9196.32</v>
      </c>
      <c r="AR24" s="13">
        <v>11035.584000000001</v>
      </c>
      <c r="AS24" s="12">
        <f t="shared" ref="AS24:AS29" si="78">SUMIFS(AJ24:AR24,AJ$8:AR$8,AS$8)</f>
        <v>1633</v>
      </c>
      <c r="AT24" s="13">
        <f t="shared" ref="AT24:AT29" si="79">SUMIFS(AJ24:AR24,AJ$8:AR$8,AT$8)</f>
        <v>27605.864999999998</v>
      </c>
      <c r="AU24" s="13">
        <f t="shared" ref="AU24:AU29" si="80">SUMIFS(AJ24:AR24,AJ$8:AR$8,AU$8)</f>
        <v>33127.038</v>
      </c>
      <c r="AV24" s="12">
        <f t="shared" ref="AV24:AX36" si="81">AG24+AS24</f>
        <v>4083</v>
      </c>
      <c r="AW24" s="13">
        <f t="shared" si="30"/>
        <v>69023.114999999991</v>
      </c>
      <c r="AX24" s="13">
        <f t="shared" si="30"/>
        <v>82827.737999999998</v>
      </c>
      <c r="AY24" s="12">
        <v>300</v>
      </c>
      <c r="AZ24" s="13">
        <v>5071.5</v>
      </c>
      <c r="BA24" s="13">
        <v>6085.8</v>
      </c>
      <c r="BB24" s="12">
        <v>300</v>
      </c>
      <c r="BC24" s="13">
        <v>5071.5</v>
      </c>
      <c r="BD24" s="13">
        <v>6085.8</v>
      </c>
      <c r="BE24" s="12">
        <v>217</v>
      </c>
      <c r="BF24" s="13">
        <v>3668.3850000000002</v>
      </c>
      <c r="BG24" s="13">
        <v>4402.0619999999999</v>
      </c>
      <c r="BH24" s="12">
        <f t="shared" ref="BH24:BH29" si="82">SUMIFS(AY24:BG24,AY$8:BG$8,BH$8)</f>
        <v>817</v>
      </c>
      <c r="BI24" s="13">
        <f t="shared" ref="BI24:BI29" si="83">SUMIFS(AY24:BG24,AY$8:BG$8,BI$8)</f>
        <v>13811.385</v>
      </c>
      <c r="BJ24" s="13">
        <f t="shared" ref="BJ24:BJ29" si="84">SUMIFS(AY24:BG24,AY$8:BG$8,BJ$8)</f>
        <v>16573.662</v>
      </c>
      <c r="BK24" s="12">
        <f t="shared" ref="BK24:BM36" si="85">AS24+BH24</f>
        <v>2450</v>
      </c>
      <c r="BL24" s="13">
        <f t="shared" si="34"/>
        <v>41417.25</v>
      </c>
      <c r="BM24" s="13">
        <f t="shared" si="34"/>
        <v>49700.7</v>
      </c>
      <c r="BN24" s="12">
        <f t="shared" ref="BN24:BP36" si="86">AG24+BK24</f>
        <v>4900</v>
      </c>
      <c r="BO24" s="13">
        <f t="shared" si="35"/>
        <v>82834.5</v>
      </c>
      <c r="BP24" s="13">
        <f t="shared" si="35"/>
        <v>99401.4</v>
      </c>
      <c r="BQ24" s="21" t="s">
        <v>47</v>
      </c>
    </row>
    <row r="25" spans="3:69" ht="31.5" x14ac:dyDescent="0.25">
      <c r="C25" s="18"/>
      <c r="D25" s="15" t="s">
        <v>48</v>
      </c>
      <c r="E25" s="19"/>
      <c r="F25" s="22"/>
      <c r="G25" s="21" t="s">
        <v>49</v>
      </c>
      <c r="H25" s="7" t="s">
        <v>46</v>
      </c>
      <c r="I25" s="12">
        <v>20</v>
      </c>
      <c r="J25" s="13">
        <v>450.8</v>
      </c>
      <c r="K25" s="13">
        <v>540.96</v>
      </c>
      <c r="L25" s="12">
        <v>30</v>
      </c>
      <c r="M25" s="13">
        <v>676.2</v>
      </c>
      <c r="N25" s="13">
        <v>811.44</v>
      </c>
      <c r="O25" s="12">
        <v>30</v>
      </c>
      <c r="P25" s="13">
        <v>676.2</v>
      </c>
      <c r="Q25" s="13">
        <v>811.44</v>
      </c>
      <c r="R25" s="12">
        <f t="shared" si="71"/>
        <v>80</v>
      </c>
      <c r="S25" s="13">
        <f t="shared" si="72"/>
        <v>1803.2</v>
      </c>
      <c r="T25" s="13">
        <f t="shared" si="73"/>
        <v>2163.84</v>
      </c>
      <c r="U25" s="12">
        <v>52</v>
      </c>
      <c r="V25" s="13">
        <v>1172.08</v>
      </c>
      <c r="W25" s="13">
        <v>1406.4960000000001</v>
      </c>
      <c r="X25" s="12">
        <v>53</v>
      </c>
      <c r="Y25" s="13">
        <v>1194.6199999999999</v>
      </c>
      <c r="Z25" s="13">
        <v>1433.5440000000001</v>
      </c>
      <c r="AA25" s="12">
        <v>53</v>
      </c>
      <c r="AB25" s="13">
        <v>1194.6199999999999</v>
      </c>
      <c r="AC25" s="13">
        <v>1433.5440000000001</v>
      </c>
      <c r="AD25" s="12">
        <f t="shared" si="74"/>
        <v>158</v>
      </c>
      <c r="AE25" s="13">
        <f t="shared" si="75"/>
        <v>3561.3199999999997</v>
      </c>
      <c r="AF25" s="13">
        <f t="shared" si="76"/>
        <v>4273.5839999999998</v>
      </c>
      <c r="AG25" s="12">
        <f t="shared" si="77"/>
        <v>238</v>
      </c>
      <c r="AH25" s="13">
        <f t="shared" si="26"/>
        <v>5364.5199999999995</v>
      </c>
      <c r="AI25" s="13">
        <f t="shared" si="26"/>
        <v>6437.424</v>
      </c>
      <c r="AJ25" s="12">
        <v>53</v>
      </c>
      <c r="AK25" s="13">
        <v>1194.6199999999999</v>
      </c>
      <c r="AL25" s="13">
        <v>1433.5440000000001</v>
      </c>
      <c r="AM25" s="12">
        <v>53</v>
      </c>
      <c r="AN25" s="13">
        <v>1194.6199999999999</v>
      </c>
      <c r="AO25" s="13">
        <v>1433.5440000000001</v>
      </c>
      <c r="AP25" s="12">
        <v>52</v>
      </c>
      <c r="AQ25" s="13">
        <v>1172.08</v>
      </c>
      <c r="AR25" s="13">
        <v>1406.4960000000001</v>
      </c>
      <c r="AS25" s="12">
        <f t="shared" si="78"/>
        <v>158</v>
      </c>
      <c r="AT25" s="13">
        <f t="shared" si="79"/>
        <v>3561.3199999999997</v>
      </c>
      <c r="AU25" s="13">
        <f t="shared" si="80"/>
        <v>4273.5840000000007</v>
      </c>
      <c r="AV25" s="12">
        <f t="shared" si="81"/>
        <v>396</v>
      </c>
      <c r="AW25" s="13">
        <f t="shared" si="30"/>
        <v>8925.84</v>
      </c>
      <c r="AX25" s="13">
        <f t="shared" si="30"/>
        <v>10711.008000000002</v>
      </c>
      <c r="AY25" s="12">
        <v>30</v>
      </c>
      <c r="AZ25" s="13">
        <v>676.2</v>
      </c>
      <c r="BA25" s="13">
        <v>811.44</v>
      </c>
      <c r="BB25" s="12">
        <v>30</v>
      </c>
      <c r="BC25" s="13">
        <v>676.2</v>
      </c>
      <c r="BD25" s="13">
        <v>811.44</v>
      </c>
      <c r="BE25" s="12">
        <v>20</v>
      </c>
      <c r="BF25" s="13">
        <v>450.8</v>
      </c>
      <c r="BG25" s="13">
        <v>540.96</v>
      </c>
      <c r="BH25" s="12">
        <f t="shared" si="82"/>
        <v>80</v>
      </c>
      <c r="BI25" s="13">
        <f t="shared" si="83"/>
        <v>1803.2</v>
      </c>
      <c r="BJ25" s="13">
        <f t="shared" si="84"/>
        <v>2163.84</v>
      </c>
      <c r="BK25" s="12">
        <f t="shared" si="85"/>
        <v>238</v>
      </c>
      <c r="BL25" s="13">
        <f t="shared" si="34"/>
        <v>5364.5199999999995</v>
      </c>
      <c r="BM25" s="13">
        <f t="shared" si="34"/>
        <v>6437.4240000000009</v>
      </c>
      <c r="BN25" s="12">
        <f t="shared" si="86"/>
        <v>476</v>
      </c>
      <c r="BO25" s="13">
        <f t="shared" si="35"/>
        <v>10729.039999999999</v>
      </c>
      <c r="BP25" s="13">
        <f t="shared" si="35"/>
        <v>12874.848000000002</v>
      </c>
      <c r="BQ25" s="21" t="s">
        <v>47</v>
      </c>
    </row>
    <row r="26" spans="3:69" ht="47.25" x14ac:dyDescent="0.25">
      <c r="C26" s="18"/>
      <c r="D26" s="15" t="s">
        <v>50</v>
      </c>
      <c r="E26" s="19"/>
      <c r="F26" s="22"/>
      <c r="G26" s="21" t="s">
        <v>51</v>
      </c>
      <c r="H26" s="7" t="s">
        <v>46</v>
      </c>
      <c r="I26" s="12">
        <v>14</v>
      </c>
      <c r="J26" s="13">
        <v>392.15306666666663</v>
      </c>
      <c r="K26" s="13">
        <v>470.58368000000002</v>
      </c>
      <c r="L26" s="12">
        <v>25</v>
      </c>
      <c r="M26" s="13">
        <v>700.27333333333331</v>
      </c>
      <c r="N26" s="13">
        <v>840.32799999999986</v>
      </c>
      <c r="O26" s="12">
        <v>25</v>
      </c>
      <c r="P26" s="13">
        <v>700.27333333333331</v>
      </c>
      <c r="Q26" s="13">
        <v>840.32799999999986</v>
      </c>
      <c r="R26" s="12">
        <f t="shared" si="71"/>
        <v>64</v>
      </c>
      <c r="S26" s="13">
        <f t="shared" si="72"/>
        <v>1792.6997333333331</v>
      </c>
      <c r="T26" s="13">
        <f t="shared" si="73"/>
        <v>2151.2396799999997</v>
      </c>
      <c r="U26" s="12">
        <v>42</v>
      </c>
      <c r="V26" s="13">
        <v>1176.4592</v>
      </c>
      <c r="W26" s="13">
        <v>1411.7510399999999</v>
      </c>
      <c r="X26" s="12">
        <v>42</v>
      </c>
      <c r="Y26" s="13">
        <v>1176.4592</v>
      </c>
      <c r="Z26" s="13">
        <v>1411.7510399999999</v>
      </c>
      <c r="AA26" s="12">
        <v>42</v>
      </c>
      <c r="AB26" s="13">
        <v>1176.4592</v>
      </c>
      <c r="AC26" s="13">
        <v>1411.7510399999999</v>
      </c>
      <c r="AD26" s="12">
        <f t="shared" si="74"/>
        <v>126</v>
      </c>
      <c r="AE26" s="13">
        <f t="shared" si="75"/>
        <v>3529.3775999999998</v>
      </c>
      <c r="AF26" s="13">
        <f t="shared" si="76"/>
        <v>4235.2531199999994</v>
      </c>
      <c r="AG26" s="12">
        <f t="shared" si="77"/>
        <v>190</v>
      </c>
      <c r="AH26" s="13">
        <f t="shared" si="77"/>
        <v>5322.0773333333327</v>
      </c>
      <c r="AI26" s="13">
        <f t="shared" si="77"/>
        <v>6386.4927999999991</v>
      </c>
      <c r="AJ26" s="12">
        <v>42</v>
      </c>
      <c r="AK26" s="13">
        <v>1176.4592</v>
      </c>
      <c r="AL26" s="13">
        <v>1411.7510399999999</v>
      </c>
      <c r="AM26" s="12">
        <v>42</v>
      </c>
      <c r="AN26" s="13">
        <v>1176.4592</v>
      </c>
      <c r="AO26" s="13">
        <v>1411.7510399999999</v>
      </c>
      <c r="AP26" s="12">
        <v>42</v>
      </c>
      <c r="AQ26" s="13">
        <v>1176.4592</v>
      </c>
      <c r="AR26" s="13">
        <v>1411.7510399999999</v>
      </c>
      <c r="AS26" s="12">
        <f t="shared" si="78"/>
        <v>126</v>
      </c>
      <c r="AT26" s="13">
        <f t="shared" si="79"/>
        <v>3529.3775999999998</v>
      </c>
      <c r="AU26" s="13">
        <f t="shared" si="80"/>
        <v>4235.2531199999994</v>
      </c>
      <c r="AV26" s="12">
        <f t="shared" si="81"/>
        <v>316</v>
      </c>
      <c r="AW26" s="13">
        <f t="shared" si="81"/>
        <v>8851.4549333333325</v>
      </c>
      <c r="AX26" s="13">
        <f t="shared" si="81"/>
        <v>10621.745919999998</v>
      </c>
      <c r="AY26" s="12">
        <v>25</v>
      </c>
      <c r="AZ26" s="13">
        <v>700.27333333333331</v>
      </c>
      <c r="BA26" s="13">
        <v>840.32799999999986</v>
      </c>
      <c r="BB26" s="12">
        <v>25</v>
      </c>
      <c r="BC26" s="13">
        <v>700.27333333333331</v>
      </c>
      <c r="BD26" s="13">
        <v>840.32799999999986</v>
      </c>
      <c r="BE26" s="12">
        <v>14</v>
      </c>
      <c r="BF26" s="13">
        <v>392.15306666666663</v>
      </c>
      <c r="BG26" s="13">
        <v>470.58368000000002</v>
      </c>
      <c r="BH26" s="12">
        <f t="shared" si="82"/>
        <v>64</v>
      </c>
      <c r="BI26" s="13">
        <f t="shared" si="83"/>
        <v>1792.6997333333334</v>
      </c>
      <c r="BJ26" s="13">
        <f t="shared" si="84"/>
        <v>2151.2396799999997</v>
      </c>
      <c r="BK26" s="12">
        <f t="shared" si="85"/>
        <v>190</v>
      </c>
      <c r="BL26" s="13">
        <f t="shared" si="85"/>
        <v>5322.0773333333327</v>
      </c>
      <c r="BM26" s="13">
        <f t="shared" si="85"/>
        <v>6386.4927999999991</v>
      </c>
      <c r="BN26" s="12">
        <f t="shared" si="86"/>
        <v>380</v>
      </c>
      <c r="BO26" s="13">
        <f t="shared" si="86"/>
        <v>10644.154666666665</v>
      </c>
      <c r="BP26" s="13">
        <f t="shared" si="86"/>
        <v>12772.985599999998</v>
      </c>
      <c r="BQ26" s="21" t="s">
        <v>52</v>
      </c>
    </row>
    <row r="27" spans="3:69" ht="47.25" x14ac:dyDescent="0.25">
      <c r="C27" s="18"/>
      <c r="D27" s="15" t="s">
        <v>53</v>
      </c>
      <c r="E27" s="19"/>
      <c r="F27" s="22"/>
      <c r="G27" s="21" t="s">
        <v>54</v>
      </c>
      <c r="H27" s="7" t="s">
        <v>16</v>
      </c>
      <c r="I27" s="12">
        <v>0</v>
      </c>
      <c r="J27" s="13">
        <v>0</v>
      </c>
      <c r="K27" s="13">
        <v>0</v>
      </c>
      <c r="L27" s="12">
        <v>3</v>
      </c>
      <c r="M27" s="13">
        <v>301.444095</v>
      </c>
      <c r="N27" s="13">
        <v>361.73291400000005</v>
      </c>
      <c r="O27" s="12">
        <v>3</v>
      </c>
      <c r="P27" s="13">
        <v>301.444095</v>
      </c>
      <c r="Q27" s="13">
        <v>361.73291400000005</v>
      </c>
      <c r="R27" s="12">
        <f t="shared" si="71"/>
        <v>6</v>
      </c>
      <c r="S27" s="13">
        <f t="shared" si="72"/>
        <v>602.88819000000001</v>
      </c>
      <c r="T27" s="13">
        <f t="shared" si="73"/>
        <v>723.4658280000001</v>
      </c>
      <c r="U27" s="12">
        <v>3</v>
      </c>
      <c r="V27" s="13">
        <v>301.444095</v>
      </c>
      <c r="W27" s="13">
        <v>361.73291400000005</v>
      </c>
      <c r="X27" s="12">
        <v>4</v>
      </c>
      <c r="Y27" s="13">
        <v>401.92546000000004</v>
      </c>
      <c r="Z27" s="13">
        <v>482.31055200000003</v>
      </c>
      <c r="AA27" s="12">
        <v>4</v>
      </c>
      <c r="AB27" s="13">
        <v>401.92546000000004</v>
      </c>
      <c r="AC27" s="13">
        <v>482.31055200000003</v>
      </c>
      <c r="AD27" s="12">
        <f t="shared" si="74"/>
        <v>11</v>
      </c>
      <c r="AE27" s="13">
        <f t="shared" si="75"/>
        <v>1105.2950150000001</v>
      </c>
      <c r="AF27" s="13">
        <f t="shared" si="76"/>
        <v>1326.354018</v>
      </c>
      <c r="AG27" s="12">
        <f t="shared" si="77"/>
        <v>17</v>
      </c>
      <c r="AH27" s="13">
        <f t="shared" si="77"/>
        <v>1708.1832050000003</v>
      </c>
      <c r="AI27" s="13">
        <f t="shared" si="77"/>
        <v>2049.8198460000003</v>
      </c>
      <c r="AJ27" s="12">
        <v>3</v>
      </c>
      <c r="AK27" s="13">
        <v>301.444095</v>
      </c>
      <c r="AL27" s="13">
        <v>361.73291400000005</v>
      </c>
      <c r="AM27" s="12">
        <v>4</v>
      </c>
      <c r="AN27" s="13">
        <v>401.92546000000004</v>
      </c>
      <c r="AO27" s="13">
        <v>482.31055200000003</v>
      </c>
      <c r="AP27" s="12">
        <v>4</v>
      </c>
      <c r="AQ27" s="13">
        <v>401.92546000000004</v>
      </c>
      <c r="AR27" s="13">
        <v>482.31055200000003</v>
      </c>
      <c r="AS27" s="12">
        <f t="shared" si="78"/>
        <v>11</v>
      </c>
      <c r="AT27" s="13">
        <f t="shared" si="79"/>
        <v>1105.2950150000001</v>
      </c>
      <c r="AU27" s="13">
        <f t="shared" si="80"/>
        <v>1326.354018</v>
      </c>
      <c r="AV27" s="12">
        <f t="shared" si="81"/>
        <v>28</v>
      </c>
      <c r="AW27" s="13">
        <f t="shared" si="81"/>
        <v>2813.4782200000004</v>
      </c>
      <c r="AX27" s="13">
        <f t="shared" si="81"/>
        <v>3376.1738640000003</v>
      </c>
      <c r="AY27" s="12">
        <v>3</v>
      </c>
      <c r="AZ27" s="13">
        <v>301.444095</v>
      </c>
      <c r="BA27" s="13">
        <v>361.73291400000005</v>
      </c>
      <c r="BB27" s="12">
        <v>2</v>
      </c>
      <c r="BC27" s="13">
        <v>200.96273000000002</v>
      </c>
      <c r="BD27" s="13">
        <v>241.15527600000001</v>
      </c>
      <c r="BE27" s="12">
        <v>2</v>
      </c>
      <c r="BF27" s="13">
        <v>200.96273000000002</v>
      </c>
      <c r="BG27" s="13">
        <v>241.15527600000001</v>
      </c>
      <c r="BH27" s="12">
        <f t="shared" si="82"/>
        <v>7</v>
      </c>
      <c r="BI27" s="13">
        <f t="shared" si="83"/>
        <v>703.36955499999999</v>
      </c>
      <c r="BJ27" s="13">
        <f t="shared" si="84"/>
        <v>844.04346600000008</v>
      </c>
      <c r="BK27" s="12">
        <f t="shared" si="85"/>
        <v>18</v>
      </c>
      <c r="BL27" s="13">
        <f t="shared" si="85"/>
        <v>1808.6645700000001</v>
      </c>
      <c r="BM27" s="13">
        <f t="shared" si="85"/>
        <v>2170.3974840000001</v>
      </c>
      <c r="BN27" s="12">
        <f t="shared" si="86"/>
        <v>35</v>
      </c>
      <c r="BO27" s="13">
        <f t="shared" si="86"/>
        <v>3516.8477750000002</v>
      </c>
      <c r="BP27" s="13">
        <f t="shared" si="86"/>
        <v>4220.2173300000004</v>
      </c>
      <c r="BQ27" s="21" t="s">
        <v>55</v>
      </c>
    </row>
    <row r="28" spans="3:69" ht="31.5" x14ac:dyDescent="0.25">
      <c r="C28" s="18"/>
      <c r="D28" s="15" t="s">
        <v>56</v>
      </c>
      <c r="E28" s="19"/>
      <c r="F28" s="22"/>
      <c r="G28" s="21" t="s">
        <v>57</v>
      </c>
      <c r="H28" s="7" t="s">
        <v>23</v>
      </c>
      <c r="I28" s="12">
        <v>0</v>
      </c>
      <c r="J28" s="13">
        <v>0</v>
      </c>
      <c r="K28" s="13">
        <v>0</v>
      </c>
      <c r="L28" s="12">
        <v>1</v>
      </c>
      <c r="M28" s="13">
        <v>10</v>
      </c>
      <c r="N28" s="13">
        <v>10</v>
      </c>
      <c r="O28" s="12">
        <v>0</v>
      </c>
      <c r="P28" s="13">
        <v>0</v>
      </c>
      <c r="Q28" s="13">
        <v>0</v>
      </c>
      <c r="R28" s="12">
        <f t="shared" si="71"/>
        <v>1</v>
      </c>
      <c r="S28" s="13">
        <f t="shared" si="72"/>
        <v>10</v>
      </c>
      <c r="T28" s="13">
        <f t="shared" si="73"/>
        <v>10</v>
      </c>
      <c r="U28" s="12">
        <v>0</v>
      </c>
      <c r="V28" s="13">
        <v>0</v>
      </c>
      <c r="W28" s="13">
        <v>0</v>
      </c>
      <c r="X28" s="12">
        <v>0</v>
      </c>
      <c r="Y28" s="13">
        <v>0</v>
      </c>
      <c r="Z28" s="13">
        <v>0</v>
      </c>
      <c r="AA28" s="12">
        <v>0</v>
      </c>
      <c r="AB28" s="13">
        <v>0</v>
      </c>
      <c r="AC28" s="13">
        <v>0</v>
      </c>
      <c r="AD28" s="12">
        <f t="shared" si="74"/>
        <v>0</v>
      </c>
      <c r="AE28" s="13">
        <f t="shared" si="75"/>
        <v>0</v>
      </c>
      <c r="AF28" s="13">
        <f t="shared" si="76"/>
        <v>0</v>
      </c>
      <c r="AG28" s="12">
        <f t="shared" si="77"/>
        <v>1</v>
      </c>
      <c r="AH28" s="13">
        <f t="shared" si="77"/>
        <v>10</v>
      </c>
      <c r="AI28" s="13">
        <f t="shared" si="77"/>
        <v>10</v>
      </c>
      <c r="AJ28" s="12">
        <v>0</v>
      </c>
      <c r="AK28" s="13">
        <v>0</v>
      </c>
      <c r="AL28" s="13">
        <v>0</v>
      </c>
      <c r="AM28" s="12">
        <v>0</v>
      </c>
      <c r="AN28" s="13">
        <v>0</v>
      </c>
      <c r="AO28" s="13">
        <v>0</v>
      </c>
      <c r="AP28" s="12">
        <v>0</v>
      </c>
      <c r="AQ28" s="13">
        <v>0</v>
      </c>
      <c r="AR28" s="13">
        <v>0</v>
      </c>
      <c r="AS28" s="12">
        <f t="shared" si="78"/>
        <v>0</v>
      </c>
      <c r="AT28" s="13">
        <f t="shared" si="79"/>
        <v>0</v>
      </c>
      <c r="AU28" s="13">
        <f t="shared" si="80"/>
        <v>0</v>
      </c>
      <c r="AV28" s="12">
        <f t="shared" si="81"/>
        <v>1</v>
      </c>
      <c r="AW28" s="13">
        <f t="shared" si="81"/>
        <v>10</v>
      </c>
      <c r="AX28" s="13">
        <f t="shared" si="81"/>
        <v>10</v>
      </c>
      <c r="AY28" s="12">
        <v>0</v>
      </c>
      <c r="AZ28" s="13">
        <v>0</v>
      </c>
      <c r="BA28" s="13">
        <v>0</v>
      </c>
      <c r="BB28" s="12">
        <v>0</v>
      </c>
      <c r="BC28" s="13">
        <v>0</v>
      </c>
      <c r="BD28" s="13">
        <v>0</v>
      </c>
      <c r="BE28" s="12">
        <v>0</v>
      </c>
      <c r="BF28" s="13">
        <v>0</v>
      </c>
      <c r="BG28" s="13">
        <v>0</v>
      </c>
      <c r="BH28" s="12">
        <f t="shared" si="82"/>
        <v>0</v>
      </c>
      <c r="BI28" s="13">
        <f t="shared" si="83"/>
        <v>0</v>
      </c>
      <c r="BJ28" s="13">
        <f t="shared" si="84"/>
        <v>0</v>
      </c>
      <c r="BK28" s="12">
        <f t="shared" si="85"/>
        <v>0</v>
      </c>
      <c r="BL28" s="13">
        <f t="shared" si="85"/>
        <v>0</v>
      </c>
      <c r="BM28" s="13">
        <f t="shared" si="85"/>
        <v>0</v>
      </c>
      <c r="BN28" s="12">
        <f t="shared" si="86"/>
        <v>1</v>
      </c>
      <c r="BO28" s="13">
        <f t="shared" si="86"/>
        <v>10</v>
      </c>
      <c r="BP28" s="13">
        <f t="shared" si="86"/>
        <v>10</v>
      </c>
      <c r="BQ28" s="14"/>
    </row>
    <row r="29" spans="3:69" ht="63" x14ac:dyDescent="0.25">
      <c r="C29" s="18"/>
      <c r="D29" s="15" t="s">
        <v>58</v>
      </c>
      <c r="E29" s="19"/>
      <c r="F29" s="22"/>
      <c r="G29" s="21" t="s">
        <v>59</v>
      </c>
      <c r="H29" s="7" t="s">
        <v>16</v>
      </c>
      <c r="I29" s="12">
        <v>0</v>
      </c>
      <c r="J29" s="13">
        <v>0</v>
      </c>
      <c r="K29" s="13">
        <v>0</v>
      </c>
      <c r="L29" s="12">
        <v>50000</v>
      </c>
      <c r="M29" s="13">
        <v>1278</v>
      </c>
      <c r="N29" s="13">
        <v>1278</v>
      </c>
      <c r="O29" s="12">
        <v>0</v>
      </c>
      <c r="P29" s="13">
        <v>0</v>
      </c>
      <c r="Q29" s="13">
        <v>0</v>
      </c>
      <c r="R29" s="12">
        <f t="shared" si="71"/>
        <v>50000</v>
      </c>
      <c r="S29" s="13">
        <f t="shared" si="72"/>
        <v>1278</v>
      </c>
      <c r="T29" s="13">
        <f t="shared" si="73"/>
        <v>1278</v>
      </c>
      <c r="U29" s="12">
        <v>0</v>
      </c>
      <c r="V29" s="13">
        <v>0</v>
      </c>
      <c r="W29" s="13">
        <v>0</v>
      </c>
      <c r="X29" s="12">
        <v>0</v>
      </c>
      <c r="Y29" s="13">
        <v>0</v>
      </c>
      <c r="Z29" s="13">
        <v>0</v>
      </c>
      <c r="AA29" s="12">
        <v>0</v>
      </c>
      <c r="AB29" s="13">
        <v>0</v>
      </c>
      <c r="AC29" s="13">
        <v>0</v>
      </c>
      <c r="AD29" s="12">
        <f t="shared" si="74"/>
        <v>0</v>
      </c>
      <c r="AE29" s="13">
        <f t="shared" si="75"/>
        <v>0</v>
      </c>
      <c r="AF29" s="13">
        <f t="shared" si="76"/>
        <v>0</v>
      </c>
      <c r="AG29" s="12">
        <f t="shared" si="77"/>
        <v>50000</v>
      </c>
      <c r="AH29" s="13">
        <f t="shared" si="77"/>
        <v>1278</v>
      </c>
      <c r="AI29" s="13">
        <f t="shared" si="77"/>
        <v>1278</v>
      </c>
      <c r="AJ29" s="12">
        <v>0</v>
      </c>
      <c r="AK29" s="13">
        <v>0</v>
      </c>
      <c r="AL29" s="13">
        <v>0</v>
      </c>
      <c r="AM29" s="12">
        <v>0</v>
      </c>
      <c r="AN29" s="13">
        <v>0</v>
      </c>
      <c r="AO29" s="13">
        <v>0</v>
      </c>
      <c r="AP29" s="12">
        <v>0</v>
      </c>
      <c r="AQ29" s="13">
        <v>0</v>
      </c>
      <c r="AR29" s="13">
        <v>0</v>
      </c>
      <c r="AS29" s="12">
        <f t="shared" si="78"/>
        <v>0</v>
      </c>
      <c r="AT29" s="13">
        <f t="shared" si="79"/>
        <v>0</v>
      </c>
      <c r="AU29" s="13">
        <f t="shared" si="80"/>
        <v>0</v>
      </c>
      <c r="AV29" s="12">
        <f t="shared" si="81"/>
        <v>50000</v>
      </c>
      <c r="AW29" s="13">
        <f t="shared" si="81"/>
        <v>1278</v>
      </c>
      <c r="AX29" s="13">
        <f t="shared" si="81"/>
        <v>1278</v>
      </c>
      <c r="AY29" s="12">
        <v>0</v>
      </c>
      <c r="AZ29" s="13">
        <v>0</v>
      </c>
      <c r="BA29" s="13">
        <v>0</v>
      </c>
      <c r="BB29" s="12">
        <v>0</v>
      </c>
      <c r="BC29" s="13">
        <v>0</v>
      </c>
      <c r="BD29" s="13">
        <v>0</v>
      </c>
      <c r="BE29" s="12">
        <v>0</v>
      </c>
      <c r="BF29" s="13">
        <v>0</v>
      </c>
      <c r="BG29" s="13">
        <v>0</v>
      </c>
      <c r="BH29" s="12">
        <f t="shared" si="82"/>
        <v>0</v>
      </c>
      <c r="BI29" s="13">
        <f t="shared" si="83"/>
        <v>0</v>
      </c>
      <c r="BJ29" s="13">
        <f t="shared" si="84"/>
        <v>0</v>
      </c>
      <c r="BK29" s="12">
        <f t="shared" si="85"/>
        <v>0</v>
      </c>
      <c r="BL29" s="13">
        <f t="shared" si="85"/>
        <v>0</v>
      </c>
      <c r="BM29" s="13">
        <f t="shared" si="85"/>
        <v>0</v>
      </c>
      <c r="BN29" s="12">
        <f t="shared" si="86"/>
        <v>50000</v>
      </c>
      <c r="BO29" s="13">
        <f t="shared" si="86"/>
        <v>1278</v>
      </c>
      <c r="BP29" s="13">
        <f t="shared" si="86"/>
        <v>1278</v>
      </c>
      <c r="BQ29" s="21" t="s">
        <v>60</v>
      </c>
    </row>
    <row r="30" spans="3:69" ht="94.5" x14ac:dyDescent="0.25">
      <c r="C30" s="18"/>
      <c r="D30" s="15" t="s">
        <v>61</v>
      </c>
      <c r="E30" s="16" t="s">
        <v>62</v>
      </c>
      <c r="F30" s="9" t="s">
        <v>63</v>
      </c>
      <c r="G30" s="11"/>
      <c r="H30" s="17"/>
      <c r="I30" s="12" t="s">
        <v>10</v>
      </c>
      <c r="J30" s="13">
        <f>SUM(J31:J36)</f>
        <v>0</v>
      </c>
      <c r="K30" s="13">
        <f>SUM(K31:K36)</f>
        <v>0</v>
      </c>
      <c r="L30" s="12" t="s">
        <v>10</v>
      </c>
      <c r="M30" s="13">
        <f>SUM(M31:M36)</f>
        <v>362.96454</v>
      </c>
      <c r="N30" s="13">
        <f>SUM(N31:N36)</f>
        <v>362.96454</v>
      </c>
      <c r="O30" s="12" t="s">
        <v>10</v>
      </c>
      <c r="P30" s="13">
        <f>SUM(P31:P36)</f>
        <v>0</v>
      </c>
      <c r="Q30" s="13">
        <f>SUM(Q31:Q36)</f>
        <v>0</v>
      </c>
      <c r="R30" s="12" t="s">
        <v>10</v>
      </c>
      <c r="S30" s="13">
        <f>SUMIFS(I30:Q30,I$8:Q$8,S$8)</f>
        <v>362.96454</v>
      </c>
      <c r="T30" s="13">
        <f>SUMIFS(I30:Q30,I$8:Q$8,T$8)</f>
        <v>362.96454</v>
      </c>
      <c r="U30" s="12" t="s">
        <v>10</v>
      </c>
      <c r="V30" s="13">
        <f>SUM(V31:V36)</f>
        <v>0</v>
      </c>
      <c r="W30" s="13">
        <f>SUM(W31:W36)</f>
        <v>0</v>
      </c>
      <c r="X30" s="12" t="s">
        <v>10</v>
      </c>
      <c r="Y30" s="13">
        <f>SUM(Y31:Y36)</f>
        <v>0</v>
      </c>
      <c r="Z30" s="13">
        <f>SUM(Z31:Z36)</f>
        <v>0</v>
      </c>
      <c r="AA30" s="12" t="s">
        <v>10</v>
      </c>
      <c r="AB30" s="13">
        <f>SUM(AB31:AB36)</f>
        <v>0</v>
      </c>
      <c r="AC30" s="13">
        <f>SUM(AC31:AC36)</f>
        <v>0</v>
      </c>
      <c r="AD30" s="12" t="s">
        <v>10</v>
      </c>
      <c r="AE30" s="13">
        <f>SUMIFS(U30:AC30,U$8:AC$8,AE$8)</f>
        <v>0</v>
      </c>
      <c r="AF30" s="13">
        <f>SUMIFS(U30:AC30,U$8:AC$8,AF$8)</f>
        <v>0</v>
      </c>
      <c r="AG30" s="12" t="s">
        <v>10</v>
      </c>
      <c r="AH30" s="13">
        <f t="shared" si="77"/>
        <v>362.96454</v>
      </c>
      <c r="AI30" s="13">
        <f t="shared" si="77"/>
        <v>362.96454</v>
      </c>
      <c r="AJ30" s="12" t="s">
        <v>10</v>
      </c>
      <c r="AK30" s="13">
        <f>SUM(AK31:AK36)</f>
        <v>3344.74</v>
      </c>
      <c r="AL30" s="13">
        <f>SUM(AL31:AL36)</f>
        <v>3344.74</v>
      </c>
      <c r="AM30" s="12" t="s">
        <v>10</v>
      </c>
      <c r="AN30" s="13">
        <f>SUM(AN31:AN36)</f>
        <v>156.63055</v>
      </c>
      <c r="AO30" s="13">
        <f>SUM(AO31:AO36)</f>
        <v>156.63055</v>
      </c>
      <c r="AP30" s="12" t="s">
        <v>10</v>
      </c>
      <c r="AQ30" s="13">
        <f>SUM(AQ31:AQ36)</f>
        <v>61036.850400000003</v>
      </c>
      <c r="AR30" s="13">
        <f>SUM(AR31:AR36)</f>
        <v>61036.850400000003</v>
      </c>
      <c r="AS30" s="12" t="s">
        <v>10</v>
      </c>
      <c r="AT30" s="13">
        <f>SUMIFS(AJ30:AR30,AJ$8:AR$8,AT$8)</f>
        <v>64538.220950000003</v>
      </c>
      <c r="AU30" s="13">
        <f>SUMIFS(AJ30:AR30,AJ$8:AR$8,AU$8)</f>
        <v>64538.220950000003</v>
      </c>
      <c r="AV30" s="12" t="s">
        <v>10</v>
      </c>
      <c r="AW30" s="13">
        <f t="shared" si="81"/>
        <v>64901.185490000003</v>
      </c>
      <c r="AX30" s="13">
        <f t="shared" si="81"/>
        <v>64901.185490000003</v>
      </c>
      <c r="AY30" s="12" t="s">
        <v>10</v>
      </c>
      <c r="AZ30" s="13">
        <f>SUM(AZ31:AZ36)</f>
        <v>670</v>
      </c>
      <c r="BA30" s="13">
        <f>SUM(BA31:BA36)</f>
        <v>670</v>
      </c>
      <c r="BB30" s="12" t="s">
        <v>10</v>
      </c>
      <c r="BC30" s="13">
        <f>SUM(BC31:BC36)</f>
        <v>0</v>
      </c>
      <c r="BD30" s="13">
        <f>SUM(BD31:BD36)</f>
        <v>0</v>
      </c>
      <c r="BE30" s="12" t="s">
        <v>10</v>
      </c>
      <c r="BF30" s="13">
        <f>SUM(BF31:BF36)</f>
        <v>0</v>
      </c>
      <c r="BG30" s="13">
        <f>SUM(BG31:BG36)</f>
        <v>0</v>
      </c>
      <c r="BH30" s="12" t="s">
        <v>10</v>
      </c>
      <c r="BI30" s="13">
        <f>SUMIFS(AY30:BG30,AY$8:BG$8,BI$8)</f>
        <v>670</v>
      </c>
      <c r="BJ30" s="13">
        <f>SUMIFS(AY30:BG30,AY$8:BG$8,BJ$8)</f>
        <v>670</v>
      </c>
      <c r="BK30" s="12" t="s">
        <v>10</v>
      </c>
      <c r="BL30" s="13">
        <f t="shared" si="85"/>
        <v>65208.220950000003</v>
      </c>
      <c r="BM30" s="13">
        <f t="shared" si="85"/>
        <v>65208.220950000003</v>
      </c>
      <c r="BN30" s="12" t="s">
        <v>10</v>
      </c>
      <c r="BO30" s="13">
        <f t="shared" si="86"/>
        <v>65571.185490000003</v>
      </c>
      <c r="BP30" s="13">
        <f t="shared" si="86"/>
        <v>65571.185490000003</v>
      </c>
      <c r="BQ30" s="14"/>
    </row>
    <row r="31" spans="3:69" ht="31.5" x14ac:dyDescent="0.25">
      <c r="C31" s="18"/>
      <c r="D31" s="15" t="s">
        <v>64</v>
      </c>
      <c r="E31" s="19"/>
      <c r="F31" s="20"/>
      <c r="G31" s="21" t="s">
        <v>65</v>
      </c>
      <c r="H31" s="7" t="s">
        <v>23</v>
      </c>
      <c r="I31" s="12">
        <v>0</v>
      </c>
      <c r="J31" s="13">
        <v>0</v>
      </c>
      <c r="K31" s="13">
        <v>0</v>
      </c>
      <c r="L31" s="12">
        <v>0</v>
      </c>
      <c r="M31" s="13">
        <v>0</v>
      </c>
      <c r="N31" s="13">
        <v>0</v>
      </c>
      <c r="O31" s="12">
        <v>0</v>
      </c>
      <c r="P31" s="13">
        <v>0</v>
      </c>
      <c r="Q31" s="13">
        <v>0</v>
      </c>
      <c r="R31" s="12">
        <f t="shared" ref="R31:R36" si="87">SUMIFS(I31:Q31,I$8:Q$8,R$8)</f>
        <v>0</v>
      </c>
      <c r="S31" s="13">
        <f t="shared" ref="S31:S36" si="88">SUMIFS(I31:Q31,I$8:Q$8,S$8)</f>
        <v>0</v>
      </c>
      <c r="T31" s="13">
        <f t="shared" ref="T31:T36" si="89">SUMIFS(I31:Q31,I$8:Q$8,T$8)</f>
        <v>0</v>
      </c>
      <c r="U31" s="12">
        <v>0</v>
      </c>
      <c r="V31" s="13">
        <v>0</v>
      </c>
      <c r="W31" s="13">
        <v>0</v>
      </c>
      <c r="X31" s="12">
        <v>0</v>
      </c>
      <c r="Y31" s="13">
        <v>0</v>
      </c>
      <c r="Z31" s="13">
        <v>0</v>
      </c>
      <c r="AA31" s="12">
        <v>0</v>
      </c>
      <c r="AB31" s="13">
        <v>0</v>
      </c>
      <c r="AC31" s="13">
        <v>0</v>
      </c>
      <c r="AD31" s="12">
        <f t="shared" ref="AD31:AD36" si="90">SUMIFS(U31:AC31,U$8:AC$8,AD$8)</f>
        <v>0</v>
      </c>
      <c r="AE31" s="13">
        <f t="shared" ref="AE31:AE36" si="91">SUMIFS(U31:AC31,U$8:AC$8,AE$8)</f>
        <v>0</v>
      </c>
      <c r="AF31" s="13">
        <f t="shared" ref="AF31:AF36" si="92">SUMIFS(U31:AC31,U$8:AC$8,AF$8)</f>
        <v>0</v>
      </c>
      <c r="AG31" s="12">
        <f t="shared" ref="AG31:AG36" si="93">R31+AD31</f>
        <v>0</v>
      </c>
      <c r="AH31" s="13">
        <f t="shared" si="77"/>
        <v>0</v>
      </c>
      <c r="AI31" s="13">
        <f t="shared" si="77"/>
        <v>0</v>
      </c>
      <c r="AJ31" s="12">
        <v>0</v>
      </c>
      <c r="AK31" s="13">
        <v>0</v>
      </c>
      <c r="AL31" s="13">
        <v>0</v>
      </c>
      <c r="AM31" s="12">
        <v>0</v>
      </c>
      <c r="AN31" s="13">
        <v>0</v>
      </c>
      <c r="AO31" s="13">
        <v>0</v>
      </c>
      <c r="AP31" s="12">
        <v>1</v>
      </c>
      <c r="AQ31" s="13">
        <v>56010.160400000001</v>
      </c>
      <c r="AR31" s="13">
        <v>56010.160400000001</v>
      </c>
      <c r="AS31" s="12">
        <f t="shared" ref="AS31:AS36" si="94">SUMIFS(AJ31:AR31,AJ$8:AR$8,AS$8)</f>
        <v>1</v>
      </c>
      <c r="AT31" s="13">
        <f t="shared" ref="AT31:AT36" si="95">SUMIFS(AJ31:AR31,AJ$8:AR$8,AT$8)</f>
        <v>56010.160400000001</v>
      </c>
      <c r="AU31" s="13">
        <f t="shared" ref="AU31:AU36" si="96">SUMIFS(AJ31:AR31,AJ$8:AR$8,AU$8)</f>
        <v>56010.160400000001</v>
      </c>
      <c r="AV31" s="12">
        <f t="shared" ref="AV31:AV36" si="97">AG31+AS31</f>
        <v>1</v>
      </c>
      <c r="AW31" s="13">
        <f t="shared" si="81"/>
        <v>56010.160400000001</v>
      </c>
      <c r="AX31" s="13">
        <f t="shared" si="81"/>
        <v>56010.160400000001</v>
      </c>
      <c r="AY31" s="12">
        <v>0</v>
      </c>
      <c r="AZ31" s="13">
        <v>0</v>
      </c>
      <c r="BA31" s="13">
        <v>0</v>
      </c>
      <c r="BB31" s="12">
        <v>0</v>
      </c>
      <c r="BC31" s="13">
        <v>0</v>
      </c>
      <c r="BD31" s="13">
        <v>0</v>
      </c>
      <c r="BE31" s="12">
        <v>0</v>
      </c>
      <c r="BF31" s="13">
        <v>0</v>
      </c>
      <c r="BG31" s="13">
        <v>0</v>
      </c>
      <c r="BH31" s="12">
        <f t="shared" ref="BH31:BH36" si="98">SUMIFS(AY31:BG31,AY$8:BG$8,BH$8)</f>
        <v>0</v>
      </c>
      <c r="BI31" s="13">
        <f t="shared" ref="BI31:BI36" si="99">SUMIFS(AY31:BG31,AY$8:BG$8,BI$8)</f>
        <v>0</v>
      </c>
      <c r="BJ31" s="13">
        <f t="shared" ref="BJ31:BJ36" si="100">SUMIFS(AY31:BG31,AY$8:BG$8,BJ$8)</f>
        <v>0</v>
      </c>
      <c r="BK31" s="12">
        <f t="shared" ref="BK31:BK36" si="101">AS31+BH31</f>
        <v>1</v>
      </c>
      <c r="BL31" s="13">
        <f t="shared" si="85"/>
        <v>56010.160400000001</v>
      </c>
      <c r="BM31" s="13">
        <f t="shared" si="85"/>
        <v>56010.160400000001</v>
      </c>
      <c r="BN31" s="12">
        <f t="shared" ref="BN31:BN36" si="102">AG31+BK31</f>
        <v>1</v>
      </c>
      <c r="BO31" s="13">
        <f t="shared" si="86"/>
        <v>56010.160400000001</v>
      </c>
      <c r="BP31" s="13">
        <f t="shared" si="86"/>
        <v>56010.160400000001</v>
      </c>
      <c r="BQ31" s="14"/>
    </row>
    <row r="32" spans="3:69" ht="31.5" x14ac:dyDescent="0.25">
      <c r="C32" s="18"/>
      <c r="D32" s="15" t="s">
        <v>66</v>
      </c>
      <c r="E32" s="19"/>
      <c r="F32" s="22"/>
      <c r="G32" s="21" t="s">
        <v>67</v>
      </c>
      <c r="H32" s="7" t="s">
        <v>23</v>
      </c>
      <c r="I32" s="12">
        <v>0</v>
      </c>
      <c r="J32" s="13">
        <v>0</v>
      </c>
      <c r="K32" s="13">
        <v>0</v>
      </c>
      <c r="L32" s="12">
        <v>0</v>
      </c>
      <c r="M32" s="13">
        <v>0</v>
      </c>
      <c r="N32" s="13">
        <v>0</v>
      </c>
      <c r="O32" s="12">
        <v>0</v>
      </c>
      <c r="P32" s="13">
        <v>0</v>
      </c>
      <c r="Q32" s="13">
        <v>0</v>
      </c>
      <c r="R32" s="12">
        <f t="shared" si="87"/>
        <v>0</v>
      </c>
      <c r="S32" s="13">
        <f t="shared" si="88"/>
        <v>0</v>
      </c>
      <c r="T32" s="13">
        <f t="shared" si="89"/>
        <v>0</v>
      </c>
      <c r="U32" s="12">
        <v>0</v>
      </c>
      <c r="V32" s="13">
        <v>0</v>
      </c>
      <c r="W32" s="13">
        <v>0</v>
      </c>
      <c r="X32" s="12">
        <v>0</v>
      </c>
      <c r="Y32" s="13">
        <v>0</v>
      </c>
      <c r="Z32" s="13">
        <v>0</v>
      </c>
      <c r="AA32" s="12">
        <v>0</v>
      </c>
      <c r="AB32" s="13">
        <v>0</v>
      </c>
      <c r="AC32" s="13">
        <v>0</v>
      </c>
      <c r="AD32" s="12">
        <f t="shared" si="90"/>
        <v>0</v>
      </c>
      <c r="AE32" s="13">
        <f t="shared" si="91"/>
        <v>0</v>
      </c>
      <c r="AF32" s="13">
        <f t="shared" si="92"/>
        <v>0</v>
      </c>
      <c r="AG32" s="12">
        <f t="shared" si="93"/>
        <v>0</v>
      </c>
      <c r="AH32" s="13">
        <f t="shared" si="77"/>
        <v>0</v>
      </c>
      <c r="AI32" s="13">
        <f t="shared" si="77"/>
        <v>0</v>
      </c>
      <c r="AJ32" s="12">
        <v>0</v>
      </c>
      <c r="AK32" s="13">
        <v>0</v>
      </c>
      <c r="AL32" s="13">
        <v>0</v>
      </c>
      <c r="AM32" s="12">
        <v>0</v>
      </c>
      <c r="AN32" s="13">
        <v>0</v>
      </c>
      <c r="AO32" s="13">
        <v>0</v>
      </c>
      <c r="AP32" s="12">
        <v>0</v>
      </c>
      <c r="AQ32" s="13">
        <v>0</v>
      </c>
      <c r="AR32" s="13">
        <v>0</v>
      </c>
      <c r="AS32" s="12">
        <f t="shared" si="94"/>
        <v>0</v>
      </c>
      <c r="AT32" s="13">
        <f t="shared" si="95"/>
        <v>0</v>
      </c>
      <c r="AU32" s="13">
        <f t="shared" si="96"/>
        <v>0</v>
      </c>
      <c r="AV32" s="12">
        <f t="shared" si="97"/>
        <v>0</v>
      </c>
      <c r="AW32" s="13">
        <f t="shared" si="81"/>
        <v>0</v>
      </c>
      <c r="AX32" s="13">
        <f t="shared" si="81"/>
        <v>0</v>
      </c>
      <c r="AY32" s="12">
        <v>1</v>
      </c>
      <c r="AZ32" s="13">
        <v>670</v>
      </c>
      <c r="BA32" s="13">
        <v>670</v>
      </c>
      <c r="BB32" s="12">
        <v>0</v>
      </c>
      <c r="BC32" s="13">
        <v>0</v>
      </c>
      <c r="BD32" s="13">
        <v>0</v>
      </c>
      <c r="BE32" s="12">
        <v>0</v>
      </c>
      <c r="BF32" s="13">
        <v>0</v>
      </c>
      <c r="BG32" s="13">
        <v>0</v>
      </c>
      <c r="BH32" s="12">
        <f t="shared" si="98"/>
        <v>1</v>
      </c>
      <c r="BI32" s="13">
        <f t="shared" si="99"/>
        <v>670</v>
      </c>
      <c r="BJ32" s="13">
        <f t="shared" si="100"/>
        <v>670</v>
      </c>
      <c r="BK32" s="12">
        <f t="shared" si="101"/>
        <v>1</v>
      </c>
      <c r="BL32" s="13">
        <f t="shared" si="85"/>
        <v>670</v>
      </c>
      <c r="BM32" s="13">
        <f t="shared" si="85"/>
        <v>670</v>
      </c>
      <c r="BN32" s="12">
        <f t="shared" si="102"/>
        <v>1</v>
      </c>
      <c r="BO32" s="13">
        <f t="shared" si="86"/>
        <v>670</v>
      </c>
      <c r="BP32" s="13">
        <f t="shared" si="86"/>
        <v>670</v>
      </c>
      <c r="BQ32" s="14"/>
    </row>
    <row r="33" spans="3:69" ht="31.5" x14ac:dyDescent="0.25">
      <c r="C33" s="18"/>
      <c r="D33" s="15" t="s">
        <v>68</v>
      </c>
      <c r="E33" s="19"/>
      <c r="F33" s="22"/>
      <c r="G33" s="21" t="s">
        <v>69</v>
      </c>
      <c r="H33" s="7" t="s">
        <v>23</v>
      </c>
      <c r="I33" s="12">
        <v>0</v>
      </c>
      <c r="J33" s="13">
        <v>0</v>
      </c>
      <c r="K33" s="13">
        <v>0</v>
      </c>
      <c r="L33" s="12">
        <v>0</v>
      </c>
      <c r="M33" s="13">
        <v>0</v>
      </c>
      <c r="N33" s="13">
        <v>0</v>
      </c>
      <c r="O33" s="12">
        <v>0</v>
      </c>
      <c r="P33" s="13">
        <v>0</v>
      </c>
      <c r="Q33" s="13">
        <v>0</v>
      </c>
      <c r="R33" s="12">
        <f t="shared" si="87"/>
        <v>0</v>
      </c>
      <c r="S33" s="13">
        <f t="shared" si="88"/>
        <v>0</v>
      </c>
      <c r="T33" s="13">
        <f t="shared" si="89"/>
        <v>0</v>
      </c>
      <c r="U33" s="12">
        <v>0</v>
      </c>
      <c r="V33" s="13">
        <v>0</v>
      </c>
      <c r="W33" s="13">
        <v>0</v>
      </c>
      <c r="X33" s="12">
        <v>0</v>
      </c>
      <c r="Y33" s="13">
        <v>0</v>
      </c>
      <c r="Z33" s="13">
        <v>0</v>
      </c>
      <c r="AA33" s="12">
        <v>0</v>
      </c>
      <c r="AB33" s="13">
        <v>0</v>
      </c>
      <c r="AC33" s="13">
        <v>0</v>
      </c>
      <c r="AD33" s="12">
        <f t="shared" si="90"/>
        <v>0</v>
      </c>
      <c r="AE33" s="13">
        <f t="shared" si="91"/>
        <v>0</v>
      </c>
      <c r="AF33" s="13">
        <f t="shared" si="92"/>
        <v>0</v>
      </c>
      <c r="AG33" s="12">
        <f t="shared" si="93"/>
        <v>0</v>
      </c>
      <c r="AH33" s="13">
        <f t="shared" si="77"/>
        <v>0</v>
      </c>
      <c r="AI33" s="13">
        <f t="shared" si="77"/>
        <v>0</v>
      </c>
      <c r="AJ33" s="12">
        <v>350</v>
      </c>
      <c r="AK33" s="13">
        <v>3344.74</v>
      </c>
      <c r="AL33" s="13">
        <v>3344.74</v>
      </c>
      <c r="AM33" s="12">
        <v>0</v>
      </c>
      <c r="AN33" s="13">
        <v>0</v>
      </c>
      <c r="AO33" s="13">
        <v>0</v>
      </c>
      <c r="AP33" s="12">
        <v>0</v>
      </c>
      <c r="AQ33" s="13">
        <v>0</v>
      </c>
      <c r="AR33" s="13">
        <v>0</v>
      </c>
      <c r="AS33" s="12">
        <f t="shared" si="94"/>
        <v>350</v>
      </c>
      <c r="AT33" s="13">
        <f t="shared" si="95"/>
        <v>3344.74</v>
      </c>
      <c r="AU33" s="13">
        <f t="shared" si="96"/>
        <v>3344.74</v>
      </c>
      <c r="AV33" s="12">
        <f t="shared" si="97"/>
        <v>350</v>
      </c>
      <c r="AW33" s="13">
        <f t="shared" si="81"/>
        <v>3344.74</v>
      </c>
      <c r="AX33" s="13">
        <f t="shared" si="81"/>
        <v>3344.74</v>
      </c>
      <c r="AY33" s="12">
        <v>0</v>
      </c>
      <c r="AZ33" s="13">
        <v>0</v>
      </c>
      <c r="BA33" s="13">
        <v>0</v>
      </c>
      <c r="BB33" s="12">
        <v>0</v>
      </c>
      <c r="BC33" s="13">
        <v>0</v>
      </c>
      <c r="BD33" s="13">
        <v>0</v>
      </c>
      <c r="BE33" s="12">
        <v>0</v>
      </c>
      <c r="BF33" s="13">
        <v>0</v>
      </c>
      <c r="BG33" s="13">
        <v>0</v>
      </c>
      <c r="BH33" s="12">
        <f t="shared" si="98"/>
        <v>0</v>
      </c>
      <c r="BI33" s="13">
        <f t="shared" si="99"/>
        <v>0</v>
      </c>
      <c r="BJ33" s="13">
        <f t="shared" si="100"/>
        <v>0</v>
      </c>
      <c r="BK33" s="12">
        <f t="shared" si="101"/>
        <v>350</v>
      </c>
      <c r="BL33" s="13">
        <f t="shared" si="85"/>
        <v>3344.74</v>
      </c>
      <c r="BM33" s="13">
        <f t="shared" si="85"/>
        <v>3344.74</v>
      </c>
      <c r="BN33" s="12">
        <f t="shared" si="102"/>
        <v>350</v>
      </c>
      <c r="BO33" s="13">
        <f t="shared" si="86"/>
        <v>3344.74</v>
      </c>
      <c r="BP33" s="13">
        <f t="shared" si="86"/>
        <v>3344.74</v>
      </c>
      <c r="BQ33" s="14"/>
    </row>
    <row r="34" spans="3:69" ht="63" x14ac:dyDescent="0.25">
      <c r="C34" s="18"/>
      <c r="D34" s="15" t="s">
        <v>70</v>
      </c>
      <c r="E34" s="19"/>
      <c r="F34" s="22"/>
      <c r="G34" s="21" t="s">
        <v>71</v>
      </c>
      <c r="H34" s="7" t="s">
        <v>23</v>
      </c>
      <c r="I34" s="12">
        <v>0</v>
      </c>
      <c r="J34" s="13">
        <v>0</v>
      </c>
      <c r="K34" s="13">
        <v>0</v>
      </c>
      <c r="L34" s="12">
        <v>0</v>
      </c>
      <c r="M34" s="13">
        <v>0</v>
      </c>
      <c r="N34" s="13">
        <v>0</v>
      </c>
      <c r="O34" s="12">
        <v>0</v>
      </c>
      <c r="P34" s="13">
        <v>0</v>
      </c>
      <c r="Q34" s="13">
        <v>0</v>
      </c>
      <c r="R34" s="12">
        <f t="shared" si="87"/>
        <v>0</v>
      </c>
      <c r="S34" s="13">
        <f t="shared" si="88"/>
        <v>0</v>
      </c>
      <c r="T34" s="13">
        <f t="shared" si="89"/>
        <v>0</v>
      </c>
      <c r="U34" s="12">
        <v>0</v>
      </c>
      <c r="V34" s="13">
        <v>0</v>
      </c>
      <c r="W34" s="13">
        <v>0</v>
      </c>
      <c r="X34" s="12">
        <v>0</v>
      </c>
      <c r="Y34" s="13">
        <v>0</v>
      </c>
      <c r="Z34" s="13">
        <v>0</v>
      </c>
      <c r="AA34" s="12">
        <v>0</v>
      </c>
      <c r="AB34" s="13">
        <v>0</v>
      </c>
      <c r="AC34" s="13">
        <v>0</v>
      </c>
      <c r="AD34" s="12">
        <f t="shared" si="90"/>
        <v>0</v>
      </c>
      <c r="AE34" s="13">
        <f t="shared" si="91"/>
        <v>0</v>
      </c>
      <c r="AF34" s="13">
        <f t="shared" si="92"/>
        <v>0</v>
      </c>
      <c r="AG34" s="12">
        <f t="shared" si="93"/>
        <v>0</v>
      </c>
      <c r="AH34" s="13">
        <f t="shared" si="77"/>
        <v>0</v>
      </c>
      <c r="AI34" s="13">
        <f t="shared" si="77"/>
        <v>0</v>
      </c>
      <c r="AJ34" s="12">
        <v>0</v>
      </c>
      <c r="AK34" s="13">
        <v>0</v>
      </c>
      <c r="AL34" s="13">
        <v>0</v>
      </c>
      <c r="AM34" s="12">
        <v>0</v>
      </c>
      <c r="AN34" s="13">
        <v>0</v>
      </c>
      <c r="AO34" s="13">
        <v>0</v>
      </c>
      <c r="AP34" s="12">
        <v>250</v>
      </c>
      <c r="AQ34" s="13">
        <v>5026.6899999999996</v>
      </c>
      <c r="AR34" s="13">
        <v>5026.6899999999996</v>
      </c>
      <c r="AS34" s="12">
        <f t="shared" si="94"/>
        <v>250</v>
      </c>
      <c r="AT34" s="13">
        <f t="shared" si="95"/>
        <v>5026.6899999999996</v>
      </c>
      <c r="AU34" s="13">
        <f t="shared" si="96"/>
        <v>5026.6899999999996</v>
      </c>
      <c r="AV34" s="12">
        <f t="shared" si="97"/>
        <v>250</v>
      </c>
      <c r="AW34" s="13">
        <f t="shared" si="81"/>
        <v>5026.6899999999996</v>
      </c>
      <c r="AX34" s="13">
        <f t="shared" si="81"/>
        <v>5026.6899999999996</v>
      </c>
      <c r="AY34" s="12">
        <v>0</v>
      </c>
      <c r="AZ34" s="13">
        <v>0</v>
      </c>
      <c r="BA34" s="13">
        <v>0</v>
      </c>
      <c r="BB34" s="12">
        <v>0</v>
      </c>
      <c r="BC34" s="13">
        <v>0</v>
      </c>
      <c r="BD34" s="13">
        <v>0</v>
      </c>
      <c r="BE34" s="12">
        <v>0</v>
      </c>
      <c r="BF34" s="13">
        <v>0</v>
      </c>
      <c r="BG34" s="13">
        <v>0</v>
      </c>
      <c r="BH34" s="12">
        <f t="shared" si="98"/>
        <v>0</v>
      </c>
      <c r="BI34" s="13">
        <f t="shared" si="99"/>
        <v>0</v>
      </c>
      <c r="BJ34" s="13">
        <f t="shared" si="100"/>
        <v>0</v>
      </c>
      <c r="BK34" s="12">
        <f t="shared" si="101"/>
        <v>250</v>
      </c>
      <c r="BL34" s="13">
        <f t="shared" si="85"/>
        <v>5026.6899999999996</v>
      </c>
      <c r="BM34" s="13">
        <f t="shared" si="85"/>
        <v>5026.6899999999996</v>
      </c>
      <c r="BN34" s="12">
        <f t="shared" si="102"/>
        <v>250</v>
      </c>
      <c r="BO34" s="13">
        <f t="shared" si="86"/>
        <v>5026.6899999999996</v>
      </c>
      <c r="BP34" s="13">
        <f t="shared" si="86"/>
        <v>5026.6899999999996</v>
      </c>
      <c r="BQ34" s="14"/>
    </row>
    <row r="35" spans="3:69" ht="63" x14ac:dyDescent="0.25">
      <c r="C35" s="18"/>
      <c r="D35" s="15" t="s">
        <v>72</v>
      </c>
      <c r="E35" s="19"/>
      <c r="F35" s="22"/>
      <c r="G35" s="21" t="s">
        <v>73</v>
      </c>
      <c r="H35" s="7" t="s">
        <v>23</v>
      </c>
      <c r="I35" s="12">
        <v>0</v>
      </c>
      <c r="J35" s="13">
        <v>0</v>
      </c>
      <c r="K35" s="13">
        <v>0</v>
      </c>
      <c r="L35" s="12">
        <v>0</v>
      </c>
      <c r="M35" s="13">
        <v>0</v>
      </c>
      <c r="N35" s="13">
        <v>0</v>
      </c>
      <c r="O35" s="12">
        <v>0</v>
      </c>
      <c r="P35" s="13">
        <v>0</v>
      </c>
      <c r="Q35" s="13">
        <v>0</v>
      </c>
      <c r="R35" s="12">
        <f t="shared" si="87"/>
        <v>0</v>
      </c>
      <c r="S35" s="13">
        <f t="shared" si="88"/>
        <v>0</v>
      </c>
      <c r="T35" s="13">
        <f t="shared" si="89"/>
        <v>0</v>
      </c>
      <c r="U35" s="12">
        <v>0</v>
      </c>
      <c r="V35" s="13">
        <v>0</v>
      </c>
      <c r="W35" s="13">
        <v>0</v>
      </c>
      <c r="X35" s="12">
        <v>0</v>
      </c>
      <c r="Y35" s="13">
        <v>0</v>
      </c>
      <c r="Z35" s="13">
        <v>0</v>
      </c>
      <c r="AA35" s="12">
        <v>0</v>
      </c>
      <c r="AB35" s="13">
        <v>0</v>
      </c>
      <c r="AC35" s="13">
        <v>0</v>
      </c>
      <c r="AD35" s="12">
        <f t="shared" si="90"/>
        <v>0</v>
      </c>
      <c r="AE35" s="13">
        <f t="shared" si="91"/>
        <v>0</v>
      </c>
      <c r="AF35" s="13">
        <f t="shared" si="92"/>
        <v>0</v>
      </c>
      <c r="AG35" s="12">
        <f t="shared" si="93"/>
        <v>0</v>
      </c>
      <c r="AH35" s="13">
        <f t="shared" si="77"/>
        <v>0</v>
      </c>
      <c r="AI35" s="13">
        <f t="shared" si="77"/>
        <v>0</v>
      </c>
      <c r="AJ35" s="12">
        <v>0</v>
      </c>
      <c r="AK35" s="13">
        <v>0</v>
      </c>
      <c r="AL35" s="13">
        <v>0</v>
      </c>
      <c r="AM35" s="12">
        <v>1</v>
      </c>
      <c r="AN35" s="13">
        <v>156.63055</v>
      </c>
      <c r="AO35" s="13">
        <v>156.63055</v>
      </c>
      <c r="AP35" s="12">
        <v>0</v>
      </c>
      <c r="AQ35" s="13">
        <v>0</v>
      </c>
      <c r="AR35" s="13">
        <v>0</v>
      </c>
      <c r="AS35" s="12">
        <f t="shared" si="94"/>
        <v>1</v>
      </c>
      <c r="AT35" s="13">
        <f t="shared" si="95"/>
        <v>156.63055</v>
      </c>
      <c r="AU35" s="13">
        <f t="shared" si="96"/>
        <v>156.63055</v>
      </c>
      <c r="AV35" s="12">
        <f t="shared" si="97"/>
        <v>1</v>
      </c>
      <c r="AW35" s="13">
        <f t="shared" si="81"/>
        <v>156.63055</v>
      </c>
      <c r="AX35" s="13">
        <f t="shared" si="81"/>
        <v>156.63055</v>
      </c>
      <c r="AY35" s="12">
        <v>0</v>
      </c>
      <c r="AZ35" s="13">
        <v>0</v>
      </c>
      <c r="BA35" s="13">
        <v>0</v>
      </c>
      <c r="BB35" s="12">
        <v>0</v>
      </c>
      <c r="BC35" s="13">
        <v>0</v>
      </c>
      <c r="BD35" s="13">
        <v>0</v>
      </c>
      <c r="BE35" s="12">
        <v>0</v>
      </c>
      <c r="BF35" s="13">
        <v>0</v>
      </c>
      <c r="BG35" s="13">
        <v>0</v>
      </c>
      <c r="BH35" s="12">
        <f t="shared" si="98"/>
        <v>0</v>
      </c>
      <c r="BI35" s="13">
        <f t="shared" si="99"/>
        <v>0</v>
      </c>
      <c r="BJ35" s="13">
        <f t="shared" si="100"/>
        <v>0</v>
      </c>
      <c r="BK35" s="12">
        <f t="shared" si="101"/>
        <v>1</v>
      </c>
      <c r="BL35" s="13">
        <f t="shared" si="85"/>
        <v>156.63055</v>
      </c>
      <c r="BM35" s="13">
        <f t="shared" si="85"/>
        <v>156.63055</v>
      </c>
      <c r="BN35" s="12">
        <f t="shared" si="102"/>
        <v>1</v>
      </c>
      <c r="BO35" s="13">
        <f t="shared" si="86"/>
        <v>156.63055</v>
      </c>
      <c r="BP35" s="13">
        <f t="shared" si="86"/>
        <v>156.63055</v>
      </c>
      <c r="BQ35" s="14"/>
    </row>
    <row r="36" spans="3:69" ht="47.25" x14ac:dyDescent="0.25">
      <c r="C36" s="18"/>
      <c r="D36" s="15" t="s">
        <v>74</v>
      </c>
      <c r="E36" s="25"/>
      <c r="F36" s="26"/>
      <c r="G36" s="21" t="s">
        <v>75</v>
      </c>
      <c r="H36" s="7" t="s">
        <v>23</v>
      </c>
      <c r="I36" s="12">
        <v>0</v>
      </c>
      <c r="J36" s="13">
        <v>0</v>
      </c>
      <c r="K36" s="13">
        <v>0</v>
      </c>
      <c r="L36" s="12">
        <v>1</v>
      </c>
      <c r="M36" s="13">
        <v>362.96454</v>
      </c>
      <c r="N36" s="13">
        <v>362.96454</v>
      </c>
      <c r="O36" s="12">
        <v>0</v>
      </c>
      <c r="P36" s="13">
        <v>0</v>
      </c>
      <c r="Q36" s="13">
        <v>0</v>
      </c>
      <c r="R36" s="12">
        <f t="shared" si="87"/>
        <v>1</v>
      </c>
      <c r="S36" s="13">
        <f t="shared" si="88"/>
        <v>362.96454</v>
      </c>
      <c r="T36" s="13">
        <f t="shared" si="89"/>
        <v>362.96454</v>
      </c>
      <c r="U36" s="12">
        <v>0</v>
      </c>
      <c r="V36" s="13">
        <v>0</v>
      </c>
      <c r="W36" s="13">
        <v>0</v>
      </c>
      <c r="X36" s="12">
        <v>0</v>
      </c>
      <c r="Y36" s="13">
        <v>0</v>
      </c>
      <c r="Z36" s="13">
        <v>0</v>
      </c>
      <c r="AA36" s="12">
        <v>0</v>
      </c>
      <c r="AB36" s="13">
        <v>0</v>
      </c>
      <c r="AC36" s="13">
        <v>0</v>
      </c>
      <c r="AD36" s="12">
        <f t="shared" si="90"/>
        <v>0</v>
      </c>
      <c r="AE36" s="13">
        <f t="shared" si="91"/>
        <v>0</v>
      </c>
      <c r="AF36" s="13">
        <f t="shared" si="92"/>
        <v>0</v>
      </c>
      <c r="AG36" s="12">
        <f t="shared" si="93"/>
        <v>1</v>
      </c>
      <c r="AH36" s="13">
        <f t="shared" si="77"/>
        <v>362.96454</v>
      </c>
      <c r="AI36" s="13">
        <f t="shared" si="77"/>
        <v>362.96454</v>
      </c>
      <c r="AJ36" s="12">
        <v>0</v>
      </c>
      <c r="AK36" s="13">
        <v>0</v>
      </c>
      <c r="AL36" s="13">
        <v>0</v>
      </c>
      <c r="AM36" s="12">
        <v>0</v>
      </c>
      <c r="AN36" s="13">
        <v>0</v>
      </c>
      <c r="AO36" s="13">
        <v>0</v>
      </c>
      <c r="AP36" s="12">
        <v>0</v>
      </c>
      <c r="AQ36" s="13">
        <v>0</v>
      </c>
      <c r="AR36" s="13">
        <v>0</v>
      </c>
      <c r="AS36" s="12">
        <f t="shared" si="94"/>
        <v>0</v>
      </c>
      <c r="AT36" s="13">
        <f t="shared" si="95"/>
        <v>0</v>
      </c>
      <c r="AU36" s="13">
        <f t="shared" si="96"/>
        <v>0</v>
      </c>
      <c r="AV36" s="12">
        <f t="shared" si="97"/>
        <v>1</v>
      </c>
      <c r="AW36" s="13">
        <f t="shared" si="81"/>
        <v>362.96454</v>
      </c>
      <c r="AX36" s="13">
        <f t="shared" si="81"/>
        <v>362.96454</v>
      </c>
      <c r="AY36" s="12">
        <v>0</v>
      </c>
      <c r="AZ36" s="13">
        <v>0</v>
      </c>
      <c r="BA36" s="13">
        <v>0</v>
      </c>
      <c r="BB36" s="12">
        <v>0</v>
      </c>
      <c r="BC36" s="13">
        <v>0</v>
      </c>
      <c r="BD36" s="13">
        <v>0</v>
      </c>
      <c r="BE36" s="12">
        <v>0</v>
      </c>
      <c r="BF36" s="13">
        <v>0</v>
      </c>
      <c r="BG36" s="13">
        <v>0</v>
      </c>
      <c r="BH36" s="12">
        <f t="shared" si="98"/>
        <v>0</v>
      </c>
      <c r="BI36" s="13">
        <f t="shared" si="99"/>
        <v>0</v>
      </c>
      <c r="BJ36" s="13">
        <f t="shared" si="100"/>
        <v>0</v>
      </c>
      <c r="BK36" s="12">
        <f t="shared" si="101"/>
        <v>0</v>
      </c>
      <c r="BL36" s="13">
        <f t="shared" si="85"/>
        <v>0</v>
      </c>
      <c r="BM36" s="13">
        <f t="shared" si="85"/>
        <v>0</v>
      </c>
      <c r="BN36" s="12">
        <f t="shared" si="102"/>
        <v>1</v>
      </c>
      <c r="BO36" s="13">
        <f t="shared" si="86"/>
        <v>362.96454</v>
      </c>
      <c r="BP36" s="13">
        <f t="shared" si="86"/>
        <v>362.96454</v>
      </c>
      <c r="BQ36" s="14"/>
    </row>
  </sheetData>
  <mergeCells count="32">
    <mergeCell ref="F10:G10"/>
    <mergeCell ref="F19:G19"/>
    <mergeCell ref="F23:G23"/>
    <mergeCell ref="F30:G30"/>
    <mergeCell ref="BE7:BG7"/>
    <mergeCell ref="BH7:BJ7"/>
    <mergeCell ref="BK7:BM7"/>
    <mergeCell ref="BN7:BP7"/>
    <mergeCell ref="BQ7:BQ8"/>
    <mergeCell ref="E9:H9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D3:BP3"/>
    <mergeCell ref="D7:D8"/>
    <mergeCell ref="E7:E8"/>
    <mergeCell ref="F7:F8"/>
    <mergeCell ref="G7:G8"/>
    <mergeCell ref="H7:H8"/>
    <mergeCell ref="I7:K7"/>
    <mergeCell ref="L7:N7"/>
    <mergeCell ref="O7:Q7"/>
    <mergeCell ref="R7:T7"/>
  </mergeCells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ГР_Закупки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2024-12-13T06:46:34Z</dcterms:created>
  <dcterms:modified xsi:type="dcterms:W3CDTF">2024-12-13T06:48:51Z</dcterms:modified>
</cp:coreProperties>
</file>